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activeTab="1"/>
  </bookViews>
  <sheets>
    <sheet name="项目库汇总表" sheetId="21" r:id="rId1"/>
    <sheet name="项目库明细表" sheetId="20" r:id="rId2"/>
  </sheets>
  <definedNames>
    <definedName name="_xlnm._FilterDatabase" localSheetId="1" hidden="1">项目库明细表!$A$5:$AO$74</definedName>
    <definedName name="_xlnm.Print_Titles" localSheetId="0">项目库汇总表!$4:$5</definedName>
    <definedName name="_xlnm.Print_Titles" localSheetId="1">项目库明细表!$3:$5</definedName>
  </definedNames>
  <calcPr calcId="144525"/>
</workbook>
</file>

<file path=xl/sharedStrings.xml><?xml version="1.0" encoding="utf-8"?>
<sst xmlns="http://schemas.openxmlformats.org/spreadsheetml/2006/main" count="450" uniqueCount="212">
  <si>
    <t>附件1</t>
  </si>
  <si>
    <r>
      <rPr>
        <u/>
        <sz val="20"/>
        <color theme="1"/>
        <rFont val="方正小标宋简体"/>
        <charset val="134"/>
      </rPr>
      <t>2021</t>
    </r>
    <r>
      <rPr>
        <sz val="20"/>
        <color theme="1"/>
        <rFont val="方正小标宋简体"/>
        <charset val="134"/>
      </rPr>
      <t>年度巩固拓展脱贫攻坚成果和乡村振兴项目库汇总表</t>
    </r>
  </si>
  <si>
    <t>填报单位（盖章）：</t>
  </si>
  <si>
    <t>序号</t>
  </si>
  <si>
    <t>项目类型</t>
  </si>
  <si>
    <t>项目个数</t>
  </si>
  <si>
    <t>项目预算总投资</t>
  </si>
  <si>
    <t>合计</t>
  </si>
  <si>
    <t>1.财政专项扶贫资金</t>
  </si>
  <si>
    <t>2.其他财政资金</t>
  </si>
  <si>
    <t>3.地方债务资金</t>
  </si>
  <si>
    <t>4.易地扶贫搬迁资金</t>
  </si>
  <si>
    <t>5.定点扶贫资金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</si>
  <si>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</si>
  <si>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</si>
  <si>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</si>
  <si>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</si>
  <si>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</si>
  <si>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</si>
  <si>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</si>
  <si>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</si>
  <si>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</si>
  <si>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</si>
  <si>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</si>
  <si>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</si>
  <si>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</si>
  <si>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</si>
  <si>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</si>
  <si>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</si>
  <si>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三、易地扶贫搬迁</t>
  </si>
  <si>
    <t>1.集中安置</t>
  </si>
  <si>
    <t>2.分散安置</t>
  </si>
  <si>
    <t>四、公益岗位</t>
  </si>
  <si>
    <t>公益岗位</t>
  </si>
  <si>
    <t>五、教育扶贫</t>
  </si>
  <si>
    <t>1.享受“雨露计划”职业教育补助</t>
  </si>
  <si>
    <t>2.贫困村创业致富带头人创业培训</t>
  </si>
  <si>
    <t>3.其他教育扶贫</t>
  </si>
  <si>
    <t>六、健康扶贫</t>
  </si>
  <si>
    <t>1.参加城乡居民基本医疗保险</t>
  </si>
  <si>
    <t>2.参加大病保险</t>
  </si>
  <si>
    <t>3.接受医疗救助</t>
  </si>
  <si>
    <t>4.参加其他补充医疗保险</t>
  </si>
  <si>
    <t>5.参加意外保险</t>
  </si>
  <si>
    <t>6.接受大病（地方病）救治</t>
  </si>
  <si>
    <t>七、危房改造</t>
  </si>
  <si>
    <t>农村危房改造</t>
  </si>
  <si>
    <t>八、金融扶贫</t>
  </si>
  <si>
    <t>1.扶贫小额贷款贴息</t>
  </si>
  <si>
    <t>2.扶贫龙头企业合作社等经营主体贷款贴息</t>
  </si>
  <si>
    <t>3.产业保险</t>
  </si>
  <si>
    <t>4.扶贫小额信贷风险补偿金</t>
  </si>
  <si>
    <t>九、生活条件改善</t>
  </si>
  <si>
    <t>1.入户路改造</t>
  </si>
  <si>
    <t>2.解决安全饮水</t>
  </si>
  <si>
    <t>3.厨房厕所圈舍等改造</t>
  </si>
  <si>
    <t>十、综合保障性扶贫</t>
  </si>
  <si>
    <t>1.享受农村居民最低生活保障</t>
  </si>
  <si>
    <t>2.享受特困人员救助供养</t>
  </si>
  <si>
    <t>3.参加城乡居民基本养老保险</t>
  </si>
  <si>
    <t>4.接受留守关爱服务</t>
  </si>
  <si>
    <t>5.接受临时救助</t>
  </si>
  <si>
    <t>十一、村基础设施</t>
  </si>
  <si>
    <t>1.通村、组路道路硬化及护栏</t>
  </si>
  <si>
    <t>2.通生产用电</t>
  </si>
  <si>
    <t>3.通生活用电</t>
  </si>
  <si>
    <t>4.光纤宽带接入</t>
  </si>
  <si>
    <t>5.产业路</t>
  </si>
  <si>
    <t>6.其他</t>
  </si>
  <si>
    <t>7.小型农田水利设施</t>
  </si>
  <si>
    <t>十二、村公共服务</t>
  </si>
  <si>
    <t>1.规划保留的村小学改造</t>
  </si>
  <si>
    <t>2.标准化卫生室</t>
  </si>
  <si>
    <t>3.幼儿园建设</t>
  </si>
  <si>
    <t>4.村级文化活动广场</t>
  </si>
  <si>
    <t>十三、项目管理费</t>
  </si>
  <si>
    <t>附件2</t>
  </si>
  <si>
    <r>
      <t>2021</t>
    </r>
    <r>
      <rPr>
        <sz val="28"/>
        <color theme="1"/>
        <rFont val="方正小标宋简体"/>
        <charset val="134"/>
      </rPr>
      <t xml:space="preserve">年度巩固拓展脱贫攻坚成果和乡村振兴项目库明细表 </t>
    </r>
  </si>
  <si>
    <t>项目名称
（自定义名称）</t>
  </si>
  <si>
    <t>项目摘要
（建设内容及规模）</t>
  </si>
  <si>
    <t>项目实施地点</t>
  </si>
  <si>
    <t>规划
年度</t>
  </si>
  <si>
    <t>主管
单位</t>
  </si>
  <si>
    <t>项目
负责
人</t>
  </si>
  <si>
    <t>项目预算总投资（万元）</t>
  </si>
  <si>
    <t>项目
归属</t>
  </si>
  <si>
    <t>是否纳入年度项目实施计划</t>
  </si>
  <si>
    <t>是否“贫困村提升工程”</t>
  </si>
  <si>
    <t>是否资产收益扶贫</t>
  </si>
  <si>
    <t>是否增加村集体收入</t>
  </si>
  <si>
    <t>是否易地搬迁后扶项目</t>
  </si>
  <si>
    <t>直接受益
贫困人口</t>
  </si>
  <si>
    <t>受益总人口</t>
  </si>
  <si>
    <t>带贫减贫机制</t>
  </si>
  <si>
    <t>绩效目标</t>
  </si>
  <si>
    <t>备注</t>
  </si>
  <si>
    <t>请勿删除</t>
  </si>
  <si>
    <t>镇/办</t>
  </si>
  <si>
    <t>村/社区</t>
  </si>
  <si>
    <t>其中：乡村振兴衔接资金</t>
  </si>
  <si>
    <t>其中：除乡村振兴衔接资金外的资金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</si>
  <si>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</si>
  <si>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</si>
  <si>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</si>
  <si>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</si>
  <si>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</si>
  <si>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</si>
  <si>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</si>
  <si>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</si>
  <si>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</si>
  <si>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</si>
  <si>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</si>
  <si>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</si>
  <si>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</si>
  <si>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</si>
  <si>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</si>
  <si>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</si>
  <si>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</si>
  <si>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</si>
  <si>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</si>
  <si>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</si>
  <si>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</si>
  <si>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</si>
  <si>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</si>
  <si>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</si>
  <si>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</si>
  <si>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</si>
  <si>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t>
  </si>
  <si>
    <t>2021年高新区江安村发展壮大村集体经济项目</t>
  </si>
  <si>
    <t>土地流转1000亩，规范化种植，发展乡村旅游</t>
  </si>
  <si>
    <t>高新区社区管理局临空分局</t>
  </si>
  <si>
    <t>江安村</t>
  </si>
  <si>
    <t>何向慧</t>
  </si>
  <si>
    <t>解决贫困户就地就业</t>
  </si>
  <si>
    <t>年户均收入增加500元</t>
  </si>
  <si>
    <t>1.贫困人口护林员</t>
  </si>
  <si>
    <t>2.贫困人口护路员</t>
  </si>
  <si>
    <t>3.贫困人口护水员</t>
  </si>
  <si>
    <t>4.贫困人口保洁员</t>
  </si>
  <si>
    <t>高新区2021年保洁员公益性岗位补贴</t>
  </si>
  <si>
    <t>对在政府设置的非营利性公共管理和社会公益性服务岗位工作的建档立卡贫困户审核发放公益性岗位补贴</t>
  </si>
  <si>
    <t>高新区</t>
  </si>
  <si>
    <t>社区管理局就业办</t>
  </si>
  <si>
    <t>何俊</t>
  </si>
  <si>
    <t>提供公益性岗位</t>
  </si>
  <si>
    <t>人均增收1.2万元</t>
  </si>
  <si>
    <t>5.其他贫困人口公益性岗位</t>
  </si>
  <si>
    <t>高新区2021年其他贫困人口公益性岗位补贴</t>
  </si>
  <si>
    <t>高新区2021年“雨露计划”职业教育补助项目</t>
  </si>
  <si>
    <t>全区2021年及以前年度就读省内外全日制中等职业教育（含普通中专、成人中专、职业高中、技工院校）、高等职业教育院校的脱贫家庭（含监测帮扶对象家庭）学生，按照每生 3000元/年标准予以补助。</t>
  </si>
  <si>
    <t>51个村</t>
  </si>
  <si>
    <t>社区管理局</t>
  </si>
  <si>
    <t>邓立伟</t>
  </si>
  <si>
    <t>通过扶持，减轻贫困人口经济负担，提高贫困人口素质，增强其就业和创业能力。</t>
  </si>
  <si>
    <t>高新区2021年贫困学生资助</t>
  </si>
  <si>
    <t>学前贫困学生375元/人，义教贫困学生625元/人，高中贫困学生1250元/人</t>
  </si>
  <si>
    <t>教育体育和文化旅游局</t>
  </si>
  <si>
    <t>王柯</t>
  </si>
  <si>
    <t>学前、义教、高中贫困学生资助带贫减贫机制</t>
  </si>
  <si>
    <t>减轻建档立卡贫困学生家庭负担，确保贫困家庭子女顺利完成学业</t>
  </si>
  <si>
    <t>高新区2021年脱贫人口参加城乡居民基本医疗保险</t>
  </si>
  <si>
    <t>脱贫人口5925人参加城乡居民基本医疗保险</t>
  </si>
  <si>
    <t>卫健医保局</t>
  </si>
  <si>
    <t>张楠</t>
  </si>
  <si>
    <t>确保脱贫人口全面参加城乡居民医疗保险</t>
  </si>
  <si>
    <t>脱贫人口5925人参加城乡居民医疗保险</t>
  </si>
  <si>
    <t>高新区2021年脱贫人口参加大病保险</t>
  </si>
  <si>
    <t>脱贫人口5925人参加大病保险</t>
  </si>
  <si>
    <t>确保脱贫人口全面参加大病保险</t>
  </si>
  <si>
    <t>高新区2021年扶贫小额信贷贴息</t>
  </si>
  <si>
    <t>高新区的脱贫户及监测户享受小额扶贫贷款，为其进行贴息，以促进农户发展</t>
  </si>
  <si>
    <t>刘向花</t>
  </si>
  <si>
    <t>为脱贫户及监测户发展经济提供资金支持，促进其产业发展，创业增收，提高生活质量。</t>
  </si>
  <si>
    <t>高新区2021年曹沟村安全饮水改造提升工程</t>
  </si>
  <si>
    <r>
      <rPr>
        <sz val="10"/>
        <rFont val="仿宋"/>
        <charset val="134"/>
      </rPr>
      <t>新建1座加压泵站、100m</t>
    </r>
    <r>
      <rPr>
        <sz val="10"/>
        <rFont val="宋体"/>
        <charset val="134"/>
      </rPr>
      <t>³</t>
    </r>
    <r>
      <rPr>
        <sz val="10"/>
        <rFont val="仿宋"/>
        <charset val="134"/>
      </rPr>
      <t>蓄水池，铺设各类管道等。</t>
    </r>
  </si>
  <si>
    <t>高新区社区管理局</t>
  </si>
  <si>
    <t>曹沟村</t>
  </si>
  <si>
    <t>陈同建</t>
  </si>
  <si>
    <t>改善生活条件</t>
  </si>
  <si>
    <t>改善生活条件，确保饮水安全</t>
  </si>
  <si>
    <t>高新区2021年农村最低生活保障金发放</t>
  </si>
  <si>
    <t>用于高新区51个村低保户保障金发放</t>
  </si>
  <si>
    <t>高新区51个村</t>
  </si>
  <si>
    <t>高新区社区管理局民政办</t>
  </si>
  <si>
    <t>李中华</t>
  </si>
  <si>
    <t xml:space="preserve"> 改善贫困户生活条件</t>
  </si>
  <si>
    <t>保障辖区内低保户每月最低生活保障金及时足额发放，保障低保户最低生活收入</t>
  </si>
  <si>
    <t>高新区2021年农村特困供养对象最低生活保障金发放</t>
  </si>
  <si>
    <t>用于辖区内51个村特困供养人员生活补贴发放</t>
  </si>
  <si>
    <t>及时发放辖区内特困供养对象生活保障金，保证特困供养对象基本生活条件。</t>
  </si>
  <si>
    <t>高新区2021年关爱留守妇女活动</t>
  </si>
  <si>
    <t>用于辖区内申报困难家庭妇女活动</t>
  </si>
  <si>
    <t>改善贫困留守妇女基本困难</t>
  </si>
  <si>
    <t>及时发放辖区内申报困难妇女资金，保障困难群众生活条件</t>
  </si>
  <si>
    <t>高新区2021年临时救助发放</t>
  </si>
  <si>
    <t>用于辖区内51个村临时救助发放</t>
  </si>
  <si>
    <t xml:space="preserve"> 改善贫困户临时性生活困难</t>
  </si>
  <si>
    <t>及时发放辖区内临时救助资金，保障突发性、临时性困难群众生活条件</t>
  </si>
  <si>
    <t>高新区2021年江安村红旗水库东干渠修复工程</t>
  </si>
  <si>
    <t>1000米损毁干渠修复</t>
  </si>
  <si>
    <t>完善农田灌溉，方便群众生产，增产增效。</t>
  </si>
  <si>
    <t>有效缓解江安村、高河村、三中村近2000亩农田灌溉用水。</t>
  </si>
  <si>
    <t>高新区2021年红旗水库工程设施维修养护</t>
  </si>
  <si>
    <t>大坝安全检查、安全分析评价、鉴定结果。</t>
  </si>
  <si>
    <t>卜亚康</t>
  </si>
  <si>
    <t>确保水库安全运行，群众生产生活安全，农业种植增产增效。</t>
  </si>
  <si>
    <t>保证下游农户生活及农田灌溉用水安全。</t>
  </si>
  <si>
    <t>高新区2021年龙潭水库工程设施维修养护</t>
  </si>
  <si>
    <t>龙潭村</t>
  </si>
  <si>
    <t>高新区2021年井沟水库工程设施维修养护</t>
  </si>
  <si>
    <t>三元宫村</t>
  </si>
  <si>
    <r>
      <rPr>
        <sz val="12"/>
        <color theme="1"/>
        <rFont val="仿宋"/>
        <charset val="134"/>
      </rPr>
      <t>4.</t>
    </r>
    <r>
      <rPr>
        <sz val="12"/>
        <color theme="1"/>
        <rFont val="宋体"/>
        <charset val="134"/>
      </rPr>
      <t>村级文化活动广场</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</si>
</sst>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8">
    <font>
      <sz val="11"/>
      <color theme="1"/>
      <name val="等线"/>
      <charset val="134"/>
      <scheme val="minor"/>
    </font>
    <font>
      <sz val="12"/>
      <color theme="1"/>
      <name val="黑体"/>
      <charset val="134"/>
    </font>
    <font>
      <sz val="12"/>
      <color theme="1"/>
      <name val="仿宋"/>
      <charset val="134"/>
    </font>
    <font>
      <b/>
      <sz val="12"/>
      <color theme="1"/>
      <name val="仿宋"/>
      <charset val="134"/>
    </font>
    <font>
      <b/>
      <sz val="12"/>
      <color theme="1"/>
      <name val="Arial"/>
      <charset val="134"/>
    </font>
    <font>
      <sz val="12"/>
      <color theme="1"/>
      <name val="Arial"/>
      <charset val="134"/>
    </font>
    <font>
      <sz val="16"/>
      <color theme="1"/>
      <name val="黑体"/>
      <charset val="134"/>
    </font>
    <font>
      <u/>
      <sz val="28"/>
      <color theme="1"/>
      <name val="方正小标宋简体"/>
      <charset val="134"/>
    </font>
    <font>
      <sz val="28"/>
      <color theme="1"/>
      <name val="方正小标宋简体"/>
      <charset val="134"/>
    </font>
    <font>
      <sz val="14"/>
      <color theme="1"/>
      <name val="仿宋"/>
      <charset val="134"/>
    </font>
    <font>
      <b/>
      <sz val="12"/>
      <color theme="1"/>
      <name val="宋体"/>
      <charset val="134"/>
    </font>
    <font>
      <sz val="11"/>
      <color theme="1"/>
      <name val="仿宋"/>
      <charset val="134"/>
    </font>
    <font>
      <sz val="10"/>
      <color theme="1"/>
      <name val="仿宋"/>
      <charset val="134"/>
    </font>
    <font>
      <sz val="10"/>
      <name val="仿宋"/>
      <charset val="134"/>
    </font>
    <font>
      <sz val="12"/>
      <name val="仿宋"/>
      <charset val="134"/>
    </font>
    <font>
      <sz val="9"/>
      <color theme="1"/>
      <name val="仿宋"/>
      <charset val="134"/>
    </font>
    <font>
      <sz val="12"/>
      <color theme="1"/>
      <name val="仿宋_GB2312"/>
      <charset val="134"/>
    </font>
    <font>
      <b/>
      <sz val="12"/>
      <color theme="1"/>
      <name val="仿宋_GB2312"/>
      <charset val="134"/>
    </font>
    <font>
      <sz val="10"/>
      <color theme="1"/>
      <name val="Arial"/>
      <charset val="134"/>
    </font>
    <font>
      <sz val="10"/>
      <color theme="1"/>
      <name val="黑体"/>
      <charset val="134"/>
    </font>
    <font>
      <b/>
      <sz val="11"/>
      <color theme="1"/>
      <name val="等线"/>
      <charset val="134"/>
      <scheme val="minor"/>
    </font>
    <font>
      <u/>
      <sz val="20"/>
      <color theme="1"/>
      <name val="方正小标宋简体"/>
      <charset val="134"/>
    </font>
    <font>
      <sz val="20"/>
      <color theme="1"/>
      <name val="方正小标宋简体"/>
      <charset val="134"/>
    </font>
    <font>
      <b/>
      <sz val="10"/>
      <name val="仿宋"/>
      <charset val="134"/>
    </font>
    <font>
      <b/>
      <sz val="10"/>
      <color theme="1"/>
      <name val="仿宋"/>
      <charset val="134"/>
    </font>
    <font>
      <sz val="10"/>
      <color indexed="8"/>
      <name val="仿宋"/>
      <charset val="134"/>
    </font>
    <font>
      <sz val="11"/>
      <color rgb="FF9C6500"/>
      <name val="等线"/>
      <charset val="0"/>
      <scheme val="minor"/>
    </font>
    <font>
      <b/>
      <sz val="11"/>
      <color theme="1"/>
      <name val="等线"/>
      <charset val="0"/>
      <scheme val="minor"/>
    </font>
    <font>
      <sz val="11"/>
      <color rgb="FF006100"/>
      <name val="等线"/>
      <charset val="0"/>
      <scheme val="minor"/>
    </font>
    <font>
      <sz val="11"/>
      <color rgb="FF3F3F76"/>
      <name val="等线"/>
      <charset val="0"/>
      <scheme val="minor"/>
    </font>
    <font>
      <sz val="11"/>
      <color theme="0"/>
      <name val="等线"/>
      <charset val="0"/>
      <scheme val="minor"/>
    </font>
    <font>
      <sz val="11"/>
      <color theme="1"/>
      <name val="等线"/>
      <charset val="0"/>
      <scheme val="minor"/>
    </font>
    <font>
      <sz val="11"/>
      <color rgb="FF9C0006"/>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b/>
      <sz val="11"/>
      <color rgb="FFFA7D0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FFFFF"/>
      <name val="等线"/>
      <charset val="0"/>
      <scheme val="minor"/>
    </font>
    <font>
      <sz val="11"/>
      <color rgb="FFFA7D00"/>
      <name val="等线"/>
      <charset val="0"/>
      <scheme val="minor"/>
    </font>
    <font>
      <sz val="12"/>
      <name val="宋体"/>
      <charset val="134"/>
    </font>
    <font>
      <sz val="10"/>
      <name val="宋体"/>
      <charset val="134"/>
    </font>
    <font>
      <sz val="12"/>
      <color theme="1"/>
      <name val="宋体"/>
      <charset val="134"/>
    </font>
  </fonts>
  <fills count="33">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7"/>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29"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43" fontId="0" fillId="0" borderId="0" applyFont="0" applyFill="0" applyBorder="0" applyAlignment="0" applyProtection="0">
      <alignment vertical="center"/>
    </xf>
    <xf numFmtId="0" fontId="30" fillId="13"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4" borderId="11" applyNumberFormat="0" applyFont="0" applyAlignment="0" applyProtection="0">
      <alignment vertical="center"/>
    </xf>
    <xf numFmtId="0" fontId="30" fillId="18" borderId="0" applyNumberFormat="0" applyBorder="0" applyAlignment="0" applyProtection="0">
      <alignment vertical="center"/>
    </xf>
    <xf numFmtId="0" fontId="33"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2" applyNumberFormat="0" applyFill="0" applyAlignment="0" applyProtection="0">
      <alignment vertical="center"/>
    </xf>
    <xf numFmtId="0" fontId="41" fillId="0" borderId="12" applyNumberFormat="0" applyFill="0" applyAlignment="0" applyProtection="0">
      <alignment vertical="center"/>
    </xf>
    <xf numFmtId="0" fontId="30" fillId="28" borderId="0" applyNumberFormat="0" applyBorder="0" applyAlignment="0" applyProtection="0">
      <alignment vertical="center"/>
    </xf>
    <xf numFmtId="0" fontId="33" fillId="0" borderId="10" applyNumberFormat="0" applyFill="0" applyAlignment="0" applyProtection="0">
      <alignment vertical="center"/>
    </xf>
    <xf numFmtId="0" fontId="30" fillId="5" borderId="0" applyNumberFormat="0" applyBorder="0" applyAlignment="0" applyProtection="0">
      <alignment vertical="center"/>
    </xf>
    <xf numFmtId="0" fontId="42" fillId="20" borderId="13" applyNumberFormat="0" applyAlignment="0" applyProtection="0">
      <alignment vertical="center"/>
    </xf>
    <xf numFmtId="0" fontId="36" fillId="20" borderId="9" applyNumberFormat="0" applyAlignment="0" applyProtection="0">
      <alignment vertical="center"/>
    </xf>
    <xf numFmtId="0" fontId="43" fillId="30" borderId="14" applyNumberFormat="0" applyAlignment="0" applyProtection="0">
      <alignment vertical="center"/>
    </xf>
    <xf numFmtId="0" fontId="31" fillId="27" borderId="0" applyNumberFormat="0" applyBorder="0" applyAlignment="0" applyProtection="0">
      <alignment vertical="center"/>
    </xf>
    <xf numFmtId="0" fontId="30" fillId="8" borderId="0" applyNumberFormat="0" applyBorder="0" applyAlignment="0" applyProtection="0">
      <alignment vertical="center"/>
    </xf>
    <xf numFmtId="0" fontId="44" fillId="0" borderId="15" applyNumberFormat="0" applyFill="0" applyAlignment="0" applyProtection="0">
      <alignment vertical="center"/>
    </xf>
    <xf numFmtId="0" fontId="27" fillId="0" borderId="8" applyNumberFormat="0" applyFill="0" applyAlignment="0" applyProtection="0">
      <alignment vertical="center"/>
    </xf>
    <xf numFmtId="0" fontId="28" fillId="3" borderId="0" applyNumberFormat="0" applyBorder="0" applyAlignment="0" applyProtection="0">
      <alignment vertical="center"/>
    </xf>
    <xf numFmtId="0" fontId="26" fillId="2" borderId="0" applyNumberFormat="0" applyBorder="0" applyAlignment="0" applyProtection="0">
      <alignment vertical="center"/>
    </xf>
    <xf numFmtId="0" fontId="31" fillId="12" borderId="0" applyNumberFormat="0" applyBorder="0" applyAlignment="0" applyProtection="0">
      <alignment vertical="center"/>
    </xf>
    <xf numFmtId="0" fontId="30" fillId="29" borderId="0" applyNumberFormat="0" applyBorder="0" applyAlignment="0" applyProtection="0">
      <alignment vertical="center"/>
    </xf>
    <xf numFmtId="0" fontId="31" fillId="31" borderId="0" applyNumberFormat="0" applyBorder="0" applyAlignment="0" applyProtection="0">
      <alignment vertical="center"/>
    </xf>
    <xf numFmtId="0" fontId="31" fillId="19" borderId="0" applyNumberFormat="0" applyBorder="0" applyAlignment="0" applyProtection="0">
      <alignment vertical="center"/>
    </xf>
    <xf numFmtId="0" fontId="31" fillId="26" borderId="0" applyNumberFormat="0" applyBorder="0" applyAlignment="0" applyProtection="0">
      <alignment vertical="center"/>
    </xf>
    <xf numFmtId="0" fontId="31" fillId="22" borderId="0" applyNumberFormat="0" applyBorder="0" applyAlignment="0" applyProtection="0">
      <alignment vertical="center"/>
    </xf>
    <xf numFmtId="0" fontId="30" fillId="11" borderId="0" applyNumberFormat="0" applyBorder="0" applyAlignment="0" applyProtection="0">
      <alignment vertical="center"/>
    </xf>
    <xf numFmtId="0" fontId="30" fillId="21" borderId="0" applyNumberFormat="0" applyBorder="0" applyAlignment="0" applyProtection="0">
      <alignment vertical="center"/>
    </xf>
    <xf numFmtId="0" fontId="31" fillId="17" borderId="0" applyNumberFormat="0" applyBorder="0" applyAlignment="0" applyProtection="0">
      <alignment vertical="center"/>
    </xf>
    <xf numFmtId="0" fontId="31" fillId="25" borderId="0" applyNumberFormat="0" applyBorder="0" applyAlignment="0" applyProtection="0">
      <alignment vertical="center"/>
    </xf>
    <xf numFmtId="0" fontId="30" fillId="16" borderId="0" applyNumberFormat="0" applyBorder="0" applyAlignment="0" applyProtection="0">
      <alignment vertical="center"/>
    </xf>
    <xf numFmtId="0" fontId="31" fillId="32" borderId="0" applyNumberFormat="0" applyBorder="0" applyAlignment="0" applyProtection="0">
      <alignment vertical="center"/>
    </xf>
    <xf numFmtId="0" fontId="30" fillId="7" borderId="0" applyNumberFormat="0" applyBorder="0" applyAlignment="0" applyProtection="0">
      <alignment vertical="center"/>
    </xf>
    <xf numFmtId="0" fontId="30" fillId="24" borderId="0" applyNumberFormat="0" applyBorder="0" applyAlignment="0" applyProtection="0">
      <alignment vertical="center"/>
    </xf>
    <xf numFmtId="0" fontId="31" fillId="15" borderId="0" applyNumberFormat="0" applyBorder="0" applyAlignment="0" applyProtection="0">
      <alignment vertical="center"/>
    </xf>
    <xf numFmtId="0" fontId="30" fillId="23" borderId="0" applyNumberFormat="0" applyBorder="0" applyAlignment="0" applyProtection="0">
      <alignment vertical="center"/>
    </xf>
    <xf numFmtId="0" fontId="45" fillId="0" borderId="0"/>
  </cellStyleXfs>
  <cellXfs count="6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49" fontId="6" fillId="0" borderId="0" xfId="0" applyNumberFormat="1" applyFont="1" applyFill="1" applyAlignment="1">
      <alignment horizontal="lef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lignment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 fillId="0" borderId="0" xfId="0" applyFont="1" applyFill="1">
      <alignment vertical="center"/>
    </xf>
    <xf numFmtId="0" fontId="19" fillId="0" borderId="0" xfId="0" applyFont="1" applyFill="1">
      <alignment vertical="center"/>
    </xf>
    <xf numFmtId="0" fontId="20" fillId="0"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left"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1" fillId="0" borderId="0" xfId="0" applyFont="1" applyFill="1" applyBorder="1" applyAlignment="1">
      <alignment horizontal="left"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19" fillId="0" borderId="1" xfId="0" applyFont="1" applyFill="1" applyBorder="1">
      <alignmen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49" fontId="13"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49" fontId="13" fillId="0" borderId="1" xfId="0" applyNumberFormat="1" applyFont="1" applyFill="1" applyBorder="1" applyAlignment="1">
      <alignment horizontal="left" vertical="center"/>
    </xf>
    <xf numFmtId="49" fontId="25" fillId="0" borderId="1" xfId="0" applyNumberFormat="1" applyFont="1" applyFill="1" applyBorder="1" applyAlignment="1">
      <alignment horizontal="left" vertical="center" wrapText="1"/>
    </xf>
    <xf numFmtId="0" fontId="1" fillId="0" borderId="7" xfId="0" applyFont="1" applyFill="1" applyBorder="1" applyAlignment="1">
      <alignment horizontal="center" vertical="center"/>
    </xf>
    <xf numFmtId="49" fontId="23"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5"/>
  <sheetViews>
    <sheetView workbookViewId="0">
      <selection activeCell="H15" sqref="H15"/>
    </sheetView>
  </sheetViews>
  <sheetFormatPr defaultColWidth="9" defaultRowHeight="13.5"/>
  <cols>
    <col min="1" max="1" width="6.25" style="42" customWidth="1"/>
    <col min="2" max="2" width="18.375" style="43" customWidth="1"/>
    <col min="3" max="7" width="9.625" style="43" customWidth="1"/>
    <col min="8" max="8" width="10.625" style="43" customWidth="1"/>
    <col min="9" max="13" width="9.625" style="43" customWidth="1"/>
    <col min="14" max="16384" width="9" style="43"/>
  </cols>
  <sheetData>
    <row r="1" ht="20.25" spans="1:2">
      <c r="A1" s="44" t="s">
        <v>0</v>
      </c>
      <c r="B1" s="44"/>
    </row>
    <row r="2" ht="42" customHeight="1" spans="1:13">
      <c r="A2" s="45" t="s">
        <v>1</v>
      </c>
      <c r="B2" s="46"/>
      <c r="C2" s="46"/>
      <c r="D2" s="46"/>
      <c r="E2" s="46"/>
      <c r="F2" s="46"/>
      <c r="G2" s="46"/>
      <c r="H2" s="46"/>
      <c r="I2" s="46"/>
      <c r="J2" s="46"/>
      <c r="K2" s="46"/>
      <c r="L2" s="46"/>
      <c r="M2" s="46"/>
    </row>
    <row r="3" ht="26.1" customHeight="1" spans="1:13">
      <c r="A3" s="47" t="s">
        <v>2</v>
      </c>
      <c r="B3" s="47"/>
      <c r="C3" s="46"/>
      <c r="D3" s="46"/>
      <c r="E3" s="46"/>
      <c r="F3" s="46"/>
      <c r="G3" s="46"/>
      <c r="H3" s="46"/>
      <c r="I3" s="46"/>
      <c r="J3" s="46"/>
      <c r="K3" s="46"/>
      <c r="L3" s="46"/>
      <c r="M3" s="46"/>
    </row>
    <row r="4" s="38" customFormat="1" ht="23.1" customHeight="1" spans="1:13">
      <c r="A4" s="48" t="s">
        <v>3</v>
      </c>
      <c r="B4" s="48" t="s">
        <v>4</v>
      </c>
      <c r="C4" s="49" t="s">
        <v>5</v>
      </c>
      <c r="D4" s="50" t="s">
        <v>6</v>
      </c>
      <c r="E4" s="51"/>
      <c r="F4" s="51"/>
      <c r="G4" s="51"/>
      <c r="H4" s="51"/>
      <c r="I4" s="51"/>
      <c r="J4" s="51"/>
      <c r="K4" s="51"/>
      <c r="L4" s="51"/>
      <c r="M4" s="66"/>
    </row>
    <row r="5" s="39" customFormat="1" ht="37.5" customHeight="1" spans="1:13">
      <c r="A5" s="52"/>
      <c r="B5" s="52"/>
      <c r="C5" s="53"/>
      <c r="D5" s="54" t="s">
        <v>7</v>
      </c>
      <c r="E5" s="55" t="s">
        <v>8</v>
      </c>
      <c r="F5" s="55" t="s">
        <v>9</v>
      </c>
      <c r="G5" s="55" t="s">
        <v>10</v>
      </c>
      <c r="H5" s="55" t="s">
        <v>11</v>
      </c>
      <c r="I5" s="55" t="s">
        <v>12</v>
      </c>
      <c r="J5" s="55" t="s">
        <v>13</v>
      </c>
      <c r="K5" s="55" t="s">
        <v>14</v>
      </c>
      <c r="L5" s="55" t="s">
        <v>15</v>
      </c>
      <c r="M5" s="55" t="s">
        <v>16</v>
      </c>
    </row>
    <row r="6" ht="21.95" customHeight="1" spans="1:13">
      <c r="A6" s="56"/>
      <c r="B6" s="57" t="s">
        <v>17</v>
      </c>
      <c r="C6" s="58">
        <f t="shared" ref="C6:M6" si="0">C7+C13+C18+C21+C23+C27+C36+C42+C46+C52+C60+C65</f>
        <v>17</v>
      </c>
      <c r="D6" s="58">
        <f t="shared" si="0"/>
        <v>2484.67</v>
      </c>
      <c r="E6" s="58">
        <f t="shared" si="0"/>
        <v>500</v>
      </c>
      <c r="F6" s="58">
        <f t="shared" si="0"/>
        <v>1818.77</v>
      </c>
      <c r="G6" s="58">
        <f t="shared" si="0"/>
        <v>0</v>
      </c>
      <c r="H6" s="58">
        <f t="shared" si="0"/>
        <v>0</v>
      </c>
      <c r="I6" s="58">
        <f t="shared" si="0"/>
        <v>0</v>
      </c>
      <c r="J6" s="58">
        <f t="shared" si="0"/>
        <v>0</v>
      </c>
      <c r="K6" s="58">
        <f t="shared" si="0"/>
        <v>0</v>
      </c>
      <c r="L6" s="58">
        <f t="shared" si="0"/>
        <v>0</v>
      </c>
      <c r="M6" s="58">
        <f t="shared" si="0"/>
        <v>165.9</v>
      </c>
    </row>
    <row r="7" s="40" customFormat="1" ht="21.95" customHeight="1" spans="1:13">
      <c r="A7" s="56">
        <v>1</v>
      </c>
      <c r="B7" s="59" t="s">
        <v>18</v>
      </c>
      <c r="C7" s="58">
        <f>C8+C9+C10+C11+C12</f>
        <v>1</v>
      </c>
      <c r="D7" s="58">
        <f t="shared" ref="D7:M7" si="1">D8+D9+D10+D11+D12</f>
        <v>200</v>
      </c>
      <c r="E7" s="58">
        <f t="shared" si="1"/>
        <v>200</v>
      </c>
      <c r="F7" s="58">
        <f t="shared" si="1"/>
        <v>0</v>
      </c>
      <c r="G7" s="58">
        <f t="shared" si="1"/>
        <v>0</v>
      </c>
      <c r="H7" s="58">
        <f t="shared" si="1"/>
        <v>0</v>
      </c>
      <c r="I7" s="58">
        <f t="shared" si="1"/>
        <v>0</v>
      </c>
      <c r="J7" s="58">
        <f t="shared" si="1"/>
        <v>0</v>
      </c>
      <c r="K7" s="58">
        <f t="shared" si="1"/>
        <v>0</v>
      </c>
      <c r="L7" s="58">
        <f t="shared" si="1"/>
        <v>0</v>
      </c>
      <c r="M7" s="58">
        <f t="shared" si="1"/>
        <v>0</v>
      </c>
    </row>
    <row r="8" ht="21.95" customHeight="1" spans="1:13">
      <c r="A8" s="56">
        <v>2</v>
      </c>
      <c r="B8" s="60" t="s">
        <v>19</v>
      </c>
      <c r="C8" s="21"/>
      <c r="D8" s="21"/>
      <c r="E8" s="21"/>
      <c r="F8" s="21"/>
      <c r="G8" s="21"/>
      <c r="H8" s="21"/>
      <c r="I8" s="21"/>
      <c r="J8" s="21"/>
      <c r="K8" s="21"/>
      <c r="L8" s="21"/>
      <c r="M8" s="21"/>
    </row>
    <row r="9" ht="21.95" customHeight="1" spans="1:13">
      <c r="A9" s="56">
        <v>3</v>
      </c>
      <c r="B9" s="60" t="s">
        <v>20</v>
      </c>
      <c r="C9" s="21">
        <v>1</v>
      </c>
      <c r="D9" s="21">
        <v>200</v>
      </c>
      <c r="E9" s="21">
        <v>200</v>
      </c>
      <c r="F9" s="21"/>
      <c r="G9" s="21"/>
      <c r="H9" s="21"/>
      <c r="I9" s="21"/>
      <c r="J9" s="21"/>
      <c r="K9" s="21"/>
      <c r="L9" s="21"/>
      <c r="M9" s="21"/>
    </row>
    <row r="10" ht="21.95" customHeight="1" spans="1:13">
      <c r="A10" s="56">
        <v>4</v>
      </c>
      <c r="B10" s="60" t="s">
        <v>21</v>
      </c>
      <c r="C10" s="21"/>
      <c r="D10" s="21"/>
      <c r="E10" s="21"/>
      <c r="F10" s="21"/>
      <c r="G10" s="21"/>
      <c r="H10" s="21"/>
      <c r="I10" s="21"/>
      <c r="J10" s="21"/>
      <c r="K10" s="21"/>
      <c r="L10" s="21"/>
      <c r="M10" s="21"/>
    </row>
    <row r="11" ht="21.95" customHeight="1" spans="1:13">
      <c r="A11" s="56">
        <v>5</v>
      </c>
      <c r="B11" s="60" t="s">
        <v>22</v>
      </c>
      <c r="C11" s="21"/>
      <c r="D11" s="21"/>
      <c r="E11" s="21"/>
      <c r="F11" s="21"/>
      <c r="G11" s="21"/>
      <c r="H11" s="21"/>
      <c r="I11" s="21"/>
      <c r="J11" s="21"/>
      <c r="K11" s="21"/>
      <c r="L11" s="21"/>
      <c r="M11" s="21"/>
    </row>
    <row r="12" ht="21.95" customHeight="1" spans="1:13">
      <c r="A12" s="56">
        <v>6</v>
      </c>
      <c r="B12" s="60" t="s">
        <v>23</v>
      </c>
      <c r="C12" s="21"/>
      <c r="D12" s="21"/>
      <c r="E12" s="21"/>
      <c r="F12" s="21"/>
      <c r="G12" s="21"/>
      <c r="H12" s="21"/>
      <c r="I12" s="21"/>
      <c r="J12" s="21"/>
      <c r="K12" s="21"/>
      <c r="L12" s="21"/>
      <c r="M12" s="21"/>
    </row>
    <row r="13" s="40" customFormat="1" ht="21.95" customHeight="1" spans="1:13">
      <c r="A13" s="56">
        <v>7</v>
      </c>
      <c r="B13" s="59" t="s">
        <v>24</v>
      </c>
      <c r="C13" s="58">
        <f>C14+C15+C16+C17</f>
        <v>0</v>
      </c>
      <c r="D13" s="58">
        <f t="shared" ref="D13:M13" si="2">D14+D15+D16+D17</f>
        <v>0</v>
      </c>
      <c r="E13" s="58">
        <f t="shared" si="2"/>
        <v>0</v>
      </c>
      <c r="F13" s="58">
        <f t="shared" si="2"/>
        <v>0</v>
      </c>
      <c r="G13" s="58">
        <f t="shared" si="2"/>
        <v>0</v>
      </c>
      <c r="H13" s="58">
        <f t="shared" si="2"/>
        <v>0</v>
      </c>
      <c r="I13" s="58">
        <f t="shared" si="2"/>
        <v>0</v>
      </c>
      <c r="J13" s="58">
        <f t="shared" si="2"/>
        <v>0</v>
      </c>
      <c r="K13" s="58">
        <f t="shared" si="2"/>
        <v>0</v>
      </c>
      <c r="L13" s="58">
        <f t="shared" si="2"/>
        <v>0</v>
      </c>
      <c r="M13" s="58">
        <f t="shared" si="2"/>
        <v>0</v>
      </c>
    </row>
    <row r="14" ht="21.95" customHeight="1" spans="1:13">
      <c r="A14" s="56">
        <v>8</v>
      </c>
      <c r="B14" s="60" t="s">
        <v>25</v>
      </c>
      <c r="C14" s="21"/>
      <c r="D14" s="21"/>
      <c r="E14" s="21"/>
      <c r="F14" s="21"/>
      <c r="G14" s="21"/>
      <c r="H14" s="21"/>
      <c r="I14" s="21"/>
      <c r="J14" s="21"/>
      <c r="K14" s="21"/>
      <c r="L14" s="21"/>
      <c r="M14" s="21"/>
    </row>
    <row r="15" ht="21.95" customHeight="1" spans="1:13">
      <c r="A15" s="56">
        <v>9</v>
      </c>
      <c r="B15" s="60" t="s">
        <v>26</v>
      </c>
      <c r="C15" s="21"/>
      <c r="D15" s="21"/>
      <c r="E15" s="21"/>
      <c r="F15" s="21"/>
      <c r="G15" s="21"/>
      <c r="H15" s="21"/>
      <c r="I15" s="21"/>
      <c r="J15" s="21"/>
      <c r="K15" s="21"/>
      <c r="L15" s="21"/>
      <c r="M15" s="21"/>
    </row>
    <row r="16" ht="21.95" customHeight="1" spans="1:13">
      <c r="A16" s="56">
        <v>10</v>
      </c>
      <c r="B16" s="60" t="s">
        <v>27</v>
      </c>
      <c r="C16" s="21"/>
      <c r="D16" s="21"/>
      <c r="E16" s="21"/>
      <c r="F16" s="21"/>
      <c r="G16" s="21"/>
      <c r="H16" s="21"/>
      <c r="I16" s="21"/>
      <c r="J16" s="21"/>
      <c r="K16" s="21"/>
      <c r="L16" s="21"/>
      <c r="M16" s="21"/>
    </row>
    <row r="17" ht="21.95" customHeight="1" spans="1:13">
      <c r="A17" s="56">
        <v>11</v>
      </c>
      <c r="B17" s="60" t="s">
        <v>28</v>
      </c>
      <c r="C17" s="21"/>
      <c r="D17" s="21"/>
      <c r="E17" s="21"/>
      <c r="F17" s="21"/>
      <c r="G17" s="21"/>
      <c r="H17" s="21"/>
      <c r="I17" s="21"/>
      <c r="J17" s="21"/>
      <c r="K17" s="21"/>
      <c r="L17" s="21"/>
      <c r="M17" s="21"/>
    </row>
    <row r="18" s="40" customFormat="1" ht="21.95" customHeight="1" spans="1:13">
      <c r="A18" s="56">
        <v>12</v>
      </c>
      <c r="B18" s="59" t="s">
        <v>29</v>
      </c>
      <c r="C18" s="58">
        <f>C19+C20</f>
        <v>0</v>
      </c>
      <c r="D18" s="58">
        <f t="shared" ref="D18:M18" si="3">D19+D20</f>
        <v>0</v>
      </c>
      <c r="E18" s="58">
        <f t="shared" si="3"/>
        <v>0</v>
      </c>
      <c r="F18" s="58">
        <f t="shared" si="3"/>
        <v>0</v>
      </c>
      <c r="G18" s="58">
        <f t="shared" si="3"/>
        <v>0</v>
      </c>
      <c r="H18" s="58">
        <f t="shared" si="3"/>
        <v>0</v>
      </c>
      <c r="I18" s="58">
        <f t="shared" si="3"/>
        <v>0</v>
      </c>
      <c r="J18" s="58">
        <f t="shared" si="3"/>
        <v>0</v>
      </c>
      <c r="K18" s="58">
        <f t="shared" si="3"/>
        <v>0</v>
      </c>
      <c r="L18" s="58">
        <f t="shared" si="3"/>
        <v>0</v>
      </c>
      <c r="M18" s="58">
        <f t="shared" si="3"/>
        <v>0</v>
      </c>
    </row>
    <row r="19" ht="21.95" customHeight="1" spans="1:13">
      <c r="A19" s="56">
        <v>13</v>
      </c>
      <c r="B19" s="60" t="s">
        <v>30</v>
      </c>
      <c r="C19" s="21"/>
      <c r="D19" s="21"/>
      <c r="E19" s="21"/>
      <c r="F19" s="21"/>
      <c r="G19" s="21"/>
      <c r="H19" s="21"/>
      <c r="I19" s="21"/>
      <c r="J19" s="21"/>
      <c r="K19" s="21"/>
      <c r="L19" s="21"/>
      <c r="M19" s="21"/>
    </row>
    <row r="20" ht="21.95" customHeight="1" spans="1:13">
      <c r="A20" s="56">
        <v>14</v>
      </c>
      <c r="B20" s="60" t="s">
        <v>31</v>
      </c>
      <c r="C20" s="21"/>
      <c r="D20" s="21"/>
      <c r="E20" s="21"/>
      <c r="F20" s="21"/>
      <c r="G20" s="21"/>
      <c r="H20" s="21"/>
      <c r="I20" s="21"/>
      <c r="J20" s="21"/>
      <c r="K20" s="21"/>
      <c r="L20" s="21"/>
      <c r="M20" s="21"/>
    </row>
    <row r="21" s="40" customFormat="1" ht="21.95" customHeight="1" spans="1:13">
      <c r="A21" s="56">
        <v>15</v>
      </c>
      <c r="B21" s="59" t="s">
        <v>32</v>
      </c>
      <c r="C21" s="58">
        <f>C22</f>
        <v>2</v>
      </c>
      <c r="D21" s="58">
        <f t="shared" ref="D21:M21" si="4">D22</f>
        <v>9.6</v>
      </c>
      <c r="E21" s="58">
        <f t="shared" si="4"/>
        <v>0</v>
      </c>
      <c r="F21" s="58">
        <f t="shared" si="4"/>
        <v>9.6</v>
      </c>
      <c r="G21" s="58">
        <f t="shared" si="4"/>
        <v>0</v>
      </c>
      <c r="H21" s="58">
        <f t="shared" si="4"/>
        <v>0</v>
      </c>
      <c r="I21" s="58">
        <f t="shared" si="4"/>
        <v>0</v>
      </c>
      <c r="J21" s="58">
        <f t="shared" si="4"/>
        <v>0</v>
      </c>
      <c r="K21" s="58">
        <f t="shared" si="4"/>
        <v>0</v>
      </c>
      <c r="L21" s="58">
        <f t="shared" si="4"/>
        <v>0</v>
      </c>
      <c r="M21" s="58">
        <f t="shared" si="4"/>
        <v>0</v>
      </c>
    </row>
    <row r="22" ht="21.95" customHeight="1" spans="1:13">
      <c r="A22" s="56">
        <v>16</v>
      </c>
      <c r="B22" s="60" t="s">
        <v>33</v>
      </c>
      <c r="C22" s="21">
        <v>2</v>
      </c>
      <c r="D22" s="21">
        <v>9.6</v>
      </c>
      <c r="E22" s="21"/>
      <c r="F22" s="21">
        <v>9.6</v>
      </c>
      <c r="G22" s="21"/>
      <c r="H22" s="21"/>
      <c r="I22" s="21"/>
      <c r="J22" s="21"/>
      <c r="K22" s="21"/>
      <c r="L22" s="21"/>
      <c r="M22" s="21"/>
    </row>
    <row r="23" s="40" customFormat="1" ht="21.95" customHeight="1" spans="1:13">
      <c r="A23" s="56">
        <v>17</v>
      </c>
      <c r="B23" s="59" t="s">
        <v>34</v>
      </c>
      <c r="C23" s="58">
        <f>C24+C26+C25</f>
        <v>2</v>
      </c>
      <c r="D23" s="58">
        <f t="shared" ref="D23:M23" si="5">D24+D26+D25</f>
        <v>190.2</v>
      </c>
      <c r="E23" s="58">
        <f t="shared" si="5"/>
        <v>53.4</v>
      </c>
      <c r="F23" s="58">
        <f t="shared" si="5"/>
        <v>136.8</v>
      </c>
      <c r="G23" s="58">
        <f t="shared" si="5"/>
        <v>0</v>
      </c>
      <c r="H23" s="58">
        <f t="shared" si="5"/>
        <v>0</v>
      </c>
      <c r="I23" s="58">
        <f t="shared" si="5"/>
        <v>0</v>
      </c>
      <c r="J23" s="58">
        <f t="shared" si="5"/>
        <v>0</v>
      </c>
      <c r="K23" s="58">
        <f t="shared" si="5"/>
        <v>0</v>
      </c>
      <c r="L23" s="58">
        <f t="shared" si="5"/>
        <v>0</v>
      </c>
      <c r="M23" s="58">
        <f t="shared" si="5"/>
        <v>0</v>
      </c>
    </row>
    <row r="24" ht="30" customHeight="1" spans="1:13">
      <c r="A24" s="56">
        <v>18</v>
      </c>
      <c r="B24" s="60" t="s">
        <v>35</v>
      </c>
      <c r="C24" s="21">
        <v>1</v>
      </c>
      <c r="D24" s="21">
        <v>53.4</v>
      </c>
      <c r="E24" s="21">
        <v>53.4</v>
      </c>
      <c r="F24" s="21"/>
      <c r="G24" s="21"/>
      <c r="H24" s="21"/>
      <c r="I24" s="21"/>
      <c r="J24" s="21"/>
      <c r="K24" s="21"/>
      <c r="L24" s="21"/>
      <c r="M24" s="21"/>
    </row>
    <row r="25" ht="32.25" customHeight="1" spans="1:13">
      <c r="A25" s="56">
        <v>19</v>
      </c>
      <c r="B25" s="60" t="s">
        <v>36</v>
      </c>
      <c r="C25" s="61"/>
      <c r="D25" s="61"/>
      <c r="E25" s="61"/>
      <c r="F25" s="61"/>
      <c r="G25" s="21"/>
      <c r="H25" s="21"/>
      <c r="I25" s="21"/>
      <c r="J25" s="21"/>
      <c r="K25" s="21"/>
      <c r="L25" s="21"/>
      <c r="M25" s="21"/>
    </row>
    <row r="26" ht="21.95" customHeight="1" spans="1:13">
      <c r="A26" s="56">
        <v>20</v>
      </c>
      <c r="B26" s="62" t="s">
        <v>37</v>
      </c>
      <c r="C26" s="21">
        <v>1</v>
      </c>
      <c r="D26" s="21">
        <v>136.8</v>
      </c>
      <c r="E26" s="21"/>
      <c r="F26" s="21">
        <v>136.8</v>
      </c>
      <c r="G26" s="21"/>
      <c r="H26" s="21"/>
      <c r="I26" s="21"/>
      <c r="J26" s="21"/>
      <c r="K26" s="21"/>
      <c r="L26" s="21"/>
      <c r="M26" s="21"/>
    </row>
    <row r="27" s="40" customFormat="1" ht="21.95" customHeight="1" spans="1:13">
      <c r="A27" s="56">
        <v>21</v>
      </c>
      <c r="B27" s="59" t="s">
        <v>38</v>
      </c>
      <c r="C27" s="58">
        <v>2</v>
      </c>
      <c r="D27" s="58">
        <f t="shared" ref="D27:M27" si="6">D28+D29+D30+D31+D32+D33+D34+D35</f>
        <v>491.77</v>
      </c>
      <c r="E27" s="58">
        <f t="shared" si="6"/>
        <v>0</v>
      </c>
      <c r="F27" s="58">
        <f t="shared" si="6"/>
        <v>325.87</v>
      </c>
      <c r="G27" s="58">
        <f t="shared" si="6"/>
        <v>0</v>
      </c>
      <c r="H27" s="58">
        <f t="shared" si="6"/>
        <v>0</v>
      </c>
      <c r="I27" s="58">
        <f t="shared" si="6"/>
        <v>0</v>
      </c>
      <c r="J27" s="58">
        <f t="shared" si="6"/>
        <v>0</v>
      </c>
      <c r="K27" s="58">
        <f t="shared" si="6"/>
        <v>0</v>
      </c>
      <c r="L27" s="58">
        <f t="shared" si="6"/>
        <v>0</v>
      </c>
      <c r="M27" s="58">
        <f t="shared" si="6"/>
        <v>165.9</v>
      </c>
    </row>
    <row r="28" ht="33.75" customHeight="1" spans="1:13">
      <c r="A28" s="56">
        <v>22</v>
      </c>
      <c r="B28" s="60" t="s">
        <v>39</v>
      </c>
      <c r="C28" s="21">
        <v>1</v>
      </c>
      <c r="D28" s="16">
        <v>453.26</v>
      </c>
      <c r="E28" s="21"/>
      <c r="F28" s="16">
        <v>287.36</v>
      </c>
      <c r="G28" s="21"/>
      <c r="H28" s="21"/>
      <c r="I28" s="21"/>
      <c r="J28" s="21"/>
      <c r="K28" s="21"/>
      <c r="L28" s="21"/>
      <c r="M28" s="16">
        <v>165.9</v>
      </c>
    </row>
    <row r="29" ht="21.95" customHeight="1" spans="1:13">
      <c r="A29" s="56">
        <v>23</v>
      </c>
      <c r="B29" s="60" t="s">
        <v>40</v>
      </c>
      <c r="C29" s="21">
        <v>1</v>
      </c>
      <c r="D29" s="16">
        <v>38.51</v>
      </c>
      <c r="E29" s="21"/>
      <c r="F29" s="16">
        <v>38.51</v>
      </c>
      <c r="G29" s="21"/>
      <c r="H29" s="21"/>
      <c r="I29" s="21"/>
      <c r="J29" s="21"/>
      <c r="K29" s="21"/>
      <c r="L29" s="21"/>
      <c r="M29" s="21"/>
    </row>
    <row r="30" ht="21.95" customHeight="1" spans="1:13">
      <c r="A30" s="56">
        <v>24</v>
      </c>
      <c r="B30" s="62" t="s">
        <v>41</v>
      </c>
      <c r="C30" s="21"/>
      <c r="D30" s="21"/>
      <c r="E30" s="21"/>
      <c r="F30" s="21"/>
      <c r="G30" s="21"/>
      <c r="H30" s="21"/>
      <c r="I30" s="21"/>
      <c r="J30" s="21"/>
      <c r="K30" s="21"/>
      <c r="L30" s="21"/>
      <c r="M30" s="21"/>
    </row>
    <row r="31" ht="30.75" customHeight="1" spans="1:13">
      <c r="A31" s="56">
        <v>25</v>
      </c>
      <c r="B31" s="62" t="s">
        <v>42</v>
      </c>
      <c r="C31" s="21"/>
      <c r="D31" s="21"/>
      <c r="E31" s="21"/>
      <c r="F31" s="21"/>
      <c r="G31" s="21"/>
      <c r="H31" s="21"/>
      <c r="I31" s="21"/>
      <c r="J31" s="21"/>
      <c r="K31" s="21"/>
      <c r="L31" s="21"/>
      <c r="M31" s="21"/>
    </row>
    <row r="32" ht="21.95" customHeight="1" spans="1:13">
      <c r="A32" s="56">
        <v>26</v>
      </c>
      <c r="B32" s="62" t="s">
        <v>43</v>
      </c>
      <c r="C32" s="21"/>
      <c r="D32" s="21"/>
      <c r="E32" s="21"/>
      <c r="F32" s="21"/>
      <c r="G32" s="21"/>
      <c r="H32" s="21"/>
      <c r="I32" s="21"/>
      <c r="J32" s="21"/>
      <c r="K32" s="21"/>
      <c r="L32" s="21"/>
      <c r="M32" s="21"/>
    </row>
    <row r="33" ht="36" customHeight="1" spans="1:13">
      <c r="A33" s="56">
        <v>27</v>
      </c>
      <c r="B33" s="62" t="s">
        <v>44</v>
      </c>
      <c r="C33" s="21"/>
      <c r="D33" s="21"/>
      <c r="E33" s="21"/>
      <c r="F33" s="21"/>
      <c r="G33" s="21"/>
      <c r="H33" s="21"/>
      <c r="I33" s="21"/>
      <c r="J33" s="21"/>
      <c r="K33" s="21"/>
      <c r="L33" s="21"/>
      <c r="M33" s="21"/>
    </row>
    <row r="34" ht="21.95" customHeight="1" spans="1:13">
      <c r="A34" s="56">
        <v>28</v>
      </c>
      <c r="B34" s="63" t="s">
        <v>45</v>
      </c>
      <c r="C34" s="21"/>
      <c r="D34" s="21"/>
      <c r="E34" s="21"/>
      <c r="F34" s="21"/>
      <c r="G34" s="21"/>
      <c r="H34" s="21"/>
      <c r="I34" s="21"/>
      <c r="J34" s="21"/>
      <c r="K34" s="21"/>
      <c r="L34" s="21"/>
      <c r="M34" s="21"/>
    </row>
    <row r="35" s="41" customFormat="1" ht="21.95" customHeight="1" spans="1:13">
      <c r="A35" s="56">
        <v>29</v>
      </c>
      <c r="B35" s="62" t="s">
        <v>46</v>
      </c>
      <c r="C35" s="21"/>
      <c r="D35" s="21"/>
      <c r="E35" s="21"/>
      <c r="F35" s="21"/>
      <c r="G35" s="21"/>
      <c r="H35" s="21"/>
      <c r="I35" s="21"/>
      <c r="J35" s="21"/>
      <c r="K35" s="21"/>
      <c r="L35" s="21"/>
      <c r="M35" s="21"/>
    </row>
    <row r="36" s="40" customFormat="1" ht="21.95" customHeight="1" spans="1:13">
      <c r="A36" s="56">
        <v>30</v>
      </c>
      <c r="B36" s="59" t="s">
        <v>47</v>
      </c>
      <c r="C36" s="58">
        <f>C37+C38+C39+C40+C41</f>
        <v>1</v>
      </c>
      <c r="D36" s="58">
        <f t="shared" ref="D36:M36" si="7">D37+D38+D39+D40+D41</f>
        <v>40</v>
      </c>
      <c r="E36" s="58">
        <f t="shared" si="7"/>
        <v>0</v>
      </c>
      <c r="F36" s="58">
        <f t="shared" si="7"/>
        <v>40</v>
      </c>
      <c r="G36" s="58">
        <f t="shared" si="7"/>
        <v>0</v>
      </c>
      <c r="H36" s="58">
        <f t="shared" si="7"/>
        <v>0</v>
      </c>
      <c r="I36" s="58">
        <f t="shared" si="7"/>
        <v>0</v>
      </c>
      <c r="J36" s="58">
        <f t="shared" si="7"/>
        <v>0</v>
      </c>
      <c r="K36" s="58">
        <f t="shared" si="7"/>
        <v>0</v>
      </c>
      <c r="L36" s="58">
        <f t="shared" si="7"/>
        <v>0</v>
      </c>
      <c r="M36" s="58">
        <f t="shared" si="7"/>
        <v>0</v>
      </c>
    </row>
    <row r="37" ht="21.95" customHeight="1" spans="1:13">
      <c r="A37" s="56">
        <v>31</v>
      </c>
      <c r="B37" s="62" t="s">
        <v>48</v>
      </c>
      <c r="C37" s="21">
        <v>1</v>
      </c>
      <c r="D37" s="21">
        <v>40</v>
      </c>
      <c r="E37" s="21"/>
      <c r="F37" s="21">
        <v>40</v>
      </c>
      <c r="G37" s="21"/>
      <c r="H37" s="21"/>
      <c r="I37" s="21"/>
      <c r="J37" s="21"/>
      <c r="K37" s="21"/>
      <c r="L37" s="21"/>
      <c r="M37" s="21"/>
    </row>
    <row r="38" ht="40.5" customHeight="1" spans="1:13">
      <c r="A38" s="56">
        <v>32</v>
      </c>
      <c r="B38" s="62" t="s">
        <v>49</v>
      </c>
      <c r="C38" s="21"/>
      <c r="D38" s="21"/>
      <c r="E38" s="21"/>
      <c r="F38" s="21"/>
      <c r="G38" s="21"/>
      <c r="H38" s="21"/>
      <c r="I38" s="21"/>
      <c r="J38" s="21"/>
      <c r="K38" s="21"/>
      <c r="L38" s="21"/>
      <c r="M38" s="21"/>
    </row>
    <row r="39" ht="21.95" customHeight="1" spans="1:13">
      <c r="A39" s="56">
        <v>33</v>
      </c>
      <c r="B39" s="64" t="s">
        <v>50</v>
      </c>
      <c r="C39" s="21"/>
      <c r="D39" s="21"/>
      <c r="E39" s="21"/>
      <c r="F39" s="21"/>
      <c r="G39" s="21"/>
      <c r="H39" s="21"/>
      <c r="I39" s="21"/>
      <c r="J39" s="21"/>
      <c r="K39" s="21"/>
      <c r="L39" s="21"/>
      <c r="M39" s="21"/>
    </row>
    <row r="40" ht="31.5" customHeight="1" spans="1:13">
      <c r="A40" s="56">
        <v>34</v>
      </c>
      <c r="B40" s="62" t="s">
        <v>51</v>
      </c>
      <c r="C40" s="21"/>
      <c r="D40" s="21"/>
      <c r="E40" s="21"/>
      <c r="F40" s="21"/>
      <c r="G40" s="21"/>
      <c r="H40" s="21"/>
      <c r="I40" s="21"/>
      <c r="J40" s="21"/>
      <c r="K40" s="21"/>
      <c r="L40" s="21"/>
      <c r="M40" s="21"/>
    </row>
    <row r="41" ht="21.95" customHeight="1" spans="1:13">
      <c r="A41" s="56">
        <v>35</v>
      </c>
      <c r="B41" s="64" t="s">
        <v>23</v>
      </c>
      <c r="C41" s="21"/>
      <c r="D41" s="21"/>
      <c r="E41" s="21"/>
      <c r="F41" s="21"/>
      <c r="G41" s="21"/>
      <c r="H41" s="21"/>
      <c r="I41" s="21"/>
      <c r="J41" s="21"/>
      <c r="K41" s="21"/>
      <c r="L41" s="21"/>
      <c r="M41" s="21"/>
    </row>
    <row r="42" s="40" customFormat="1" ht="21.95" customHeight="1" spans="1:13">
      <c r="A42" s="56">
        <v>36</v>
      </c>
      <c r="B42" s="59" t="s">
        <v>52</v>
      </c>
      <c r="C42" s="58">
        <f>C43+C44+C45</f>
        <v>1</v>
      </c>
      <c r="D42" s="58">
        <f t="shared" ref="D42:M42" si="8">D43+D44+D45</f>
        <v>200</v>
      </c>
      <c r="E42" s="58">
        <f t="shared" si="8"/>
        <v>200</v>
      </c>
      <c r="F42" s="58">
        <f t="shared" si="8"/>
        <v>0</v>
      </c>
      <c r="G42" s="58">
        <f t="shared" si="8"/>
        <v>0</v>
      </c>
      <c r="H42" s="58">
        <f t="shared" si="8"/>
        <v>0</v>
      </c>
      <c r="I42" s="58">
        <f t="shared" si="8"/>
        <v>0</v>
      </c>
      <c r="J42" s="58">
        <f t="shared" si="8"/>
        <v>0</v>
      </c>
      <c r="K42" s="58">
        <f t="shared" si="8"/>
        <v>0</v>
      </c>
      <c r="L42" s="58">
        <f t="shared" si="8"/>
        <v>0</v>
      </c>
      <c r="M42" s="58">
        <f t="shared" si="8"/>
        <v>0</v>
      </c>
    </row>
    <row r="43" ht="21.95" customHeight="1" spans="1:13">
      <c r="A43" s="56">
        <v>37</v>
      </c>
      <c r="B43" s="65" t="s">
        <v>53</v>
      </c>
      <c r="C43" s="21"/>
      <c r="D43" s="21"/>
      <c r="E43" s="21"/>
      <c r="F43" s="21"/>
      <c r="G43" s="21"/>
      <c r="H43" s="21"/>
      <c r="I43" s="21"/>
      <c r="J43" s="21"/>
      <c r="K43" s="21"/>
      <c r="L43" s="21"/>
      <c r="M43" s="21"/>
    </row>
    <row r="44" ht="21.95" customHeight="1" spans="1:13">
      <c r="A44" s="56">
        <v>38</v>
      </c>
      <c r="B44" s="65" t="s">
        <v>54</v>
      </c>
      <c r="C44" s="21">
        <v>1</v>
      </c>
      <c r="D44" s="21">
        <v>200</v>
      </c>
      <c r="E44" s="21">
        <v>200</v>
      </c>
      <c r="F44" s="21"/>
      <c r="G44" s="21"/>
      <c r="H44" s="21"/>
      <c r="I44" s="21"/>
      <c r="J44" s="21"/>
      <c r="K44" s="21"/>
      <c r="L44" s="21"/>
      <c r="M44" s="21"/>
    </row>
    <row r="45" ht="21.95" customHeight="1" spans="1:13">
      <c r="A45" s="56">
        <v>39</v>
      </c>
      <c r="B45" s="65" t="s">
        <v>55</v>
      </c>
      <c r="C45" s="21"/>
      <c r="D45" s="21"/>
      <c r="E45" s="21"/>
      <c r="F45" s="21"/>
      <c r="G45" s="21"/>
      <c r="H45" s="21"/>
      <c r="I45" s="21"/>
      <c r="J45" s="21"/>
      <c r="K45" s="21"/>
      <c r="L45" s="21"/>
      <c r="M45" s="21"/>
    </row>
    <row r="46" s="40" customFormat="1" ht="21.95" customHeight="1" spans="1:13">
      <c r="A46" s="56">
        <v>40</v>
      </c>
      <c r="B46" s="59" t="s">
        <v>56</v>
      </c>
      <c r="C46" s="58">
        <f>C47+C48+C49+C50+C51</f>
        <v>4</v>
      </c>
      <c r="D46" s="58">
        <f t="shared" ref="D46:M46" si="9">D47+D48+D49+D50+D51</f>
        <v>1282.5</v>
      </c>
      <c r="E46" s="58">
        <f t="shared" si="9"/>
        <v>0</v>
      </c>
      <c r="F46" s="58">
        <f t="shared" si="9"/>
        <v>1282.5</v>
      </c>
      <c r="G46" s="58">
        <f t="shared" si="9"/>
        <v>0</v>
      </c>
      <c r="H46" s="58">
        <f t="shared" si="9"/>
        <v>0</v>
      </c>
      <c r="I46" s="58">
        <f t="shared" si="9"/>
        <v>0</v>
      </c>
      <c r="J46" s="58">
        <f t="shared" si="9"/>
        <v>0</v>
      </c>
      <c r="K46" s="58">
        <f t="shared" si="9"/>
        <v>0</v>
      </c>
      <c r="L46" s="58">
        <f t="shared" si="9"/>
        <v>0</v>
      </c>
      <c r="M46" s="58">
        <f t="shared" si="9"/>
        <v>0</v>
      </c>
    </row>
    <row r="47" ht="38.25" customHeight="1" spans="1:13">
      <c r="A47" s="56">
        <v>41</v>
      </c>
      <c r="B47" s="65" t="s">
        <v>57</v>
      </c>
      <c r="C47" s="21">
        <v>1</v>
      </c>
      <c r="D47" s="21">
        <v>1058</v>
      </c>
      <c r="E47" s="21"/>
      <c r="F47" s="21">
        <v>1058</v>
      </c>
      <c r="G47" s="21"/>
      <c r="H47" s="21"/>
      <c r="I47" s="21"/>
      <c r="J47" s="21"/>
      <c r="K47" s="21"/>
      <c r="L47" s="21"/>
      <c r="M47" s="21"/>
    </row>
    <row r="48" ht="36.75" customHeight="1" spans="1:13">
      <c r="A48" s="56">
        <v>42</v>
      </c>
      <c r="B48" s="65" t="s">
        <v>58</v>
      </c>
      <c r="C48" s="21">
        <v>1</v>
      </c>
      <c r="D48" s="21">
        <v>180.8</v>
      </c>
      <c r="E48" s="21"/>
      <c r="F48" s="21">
        <v>180.8</v>
      </c>
      <c r="G48" s="21"/>
      <c r="H48" s="21"/>
      <c r="I48" s="21"/>
      <c r="J48" s="21"/>
      <c r="K48" s="21"/>
      <c r="L48" s="21"/>
      <c r="M48" s="21"/>
    </row>
    <row r="49" ht="28.5" customHeight="1" spans="1:13">
      <c r="A49" s="56">
        <v>43</v>
      </c>
      <c r="B49" s="65" t="s">
        <v>59</v>
      </c>
      <c r="C49" s="21"/>
      <c r="D49" s="21"/>
      <c r="E49" s="21"/>
      <c r="F49" s="21"/>
      <c r="G49" s="21"/>
      <c r="H49" s="21"/>
      <c r="I49" s="21"/>
      <c r="J49" s="21"/>
      <c r="K49" s="21"/>
      <c r="L49" s="21"/>
      <c r="M49" s="21"/>
    </row>
    <row r="50" ht="21.95" customHeight="1" spans="1:13">
      <c r="A50" s="56">
        <v>44</v>
      </c>
      <c r="B50" s="65" t="s">
        <v>60</v>
      </c>
      <c r="C50" s="21">
        <v>1</v>
      </c>
      <c r="D50" s="21">
        <v>1.7</v>
      </c>
      <c r="E50" s="21"/>
      <c r="F50" s="21">
        <v>1.7</v>
      </c>
      <c r="G50" s="21"/>
      <c r="H50" s="21"/>
      <c r="I50" s="21"/>
      <c r="J50" s="21"/>
      <c r="K50" s="21"/>
      <c r="L50" s="21"/>
      <c r="M50" s="21"/>
    </row>
    <row r="51" ht="21.95" customHeight="1" spans="1:13">
      <c r="A51" s="56">
        <v>45</v>
      </c>
      <c r="B51" s="65" t="s">
        <v>61</v>
      </c>
      <c r="C51" s="21">
        <v>1</v>
      </c>
      <c r="D51" s="21">
        <v>42</v>
      </c>
      <c r="E51" s="21"/>
      <c r="F51" s="21">
        <v>42</v>
      </c>
      <c r="G51" s="21"/>
      <c r="H51" s="21"/>
      <c r="I51" s="21"/>
      <c r="J51" s="21"/>
      <c r="K51" s="21"/>
      <c r="L51" s="21"/>
      <c r="M51" s="21"/>
    </row>
    <row r="52" s="40" customFormat="1" ht="21.95" customHeight="1" spans="1:13">
      <c r="A52" s="56">
        <v>46</v>
      </c>
      <c r="B52" s="59" t="s">
        <v>62</v>
      </c>
      <c r="C52" s="58">
        <f>C53+C54+C55+C56+C57+C58+C59</f>
        <v>4</v>
      </c>
      <c r="D52" s="58">
        <v>70.6</v>
      </c>
      <c r="E52" s="58">
        <f t="shared" ref="D52:M52" si="10">E53+E54+E55+E56+E57+E58+E59</f>
        <v>46.6</v>
      </c>
      <c r="F52" s="58">
        <f t="shared" si="10"/>
        <v>24</v>
      </c>
      <c r="G52" s="58">
        <f t="shared" si="10"/>
        <v>0</v>
      </c>
      <c r="H52" s="58">
        <f t="shared" si="10"/>
        <v>0</v>
      </c>
      <c r="I52" s="58">
        <f t="shared" si="10"/>
        <v>0</v>
      </c>
      <c r="J52" s="58">
        <f t="shared" si="10"/>
        <v>0</v>
      </c>
      <c r="K52" s="58">
        <f t="shared" si="10"/>
        <v>0</v>
      </c>
      <c r="L52" s="58">
        <f t="shared" si="10"/>
        <v>0</v>
      </c>
      <c r="M52" s="58">
        <f t="shared" si="10"/>
        <v>0</v>
      </c>
    </row>
    <row r="53" ht="37.5" customHeight="1" spans="1:13">
      <c r="A53" s="56">
        <v>47</v>
      </c>
      <c r="B53" s="65" t="s">
        <v>63</v>
      </c>
      <c r="C53" s="21"/>
      <c r="D53" s="21"/>
      <c r="E53" s="21"/>
      <c r="F53" s="21"/>
      <c r="G53" s="21"/>
      <c r="H53" s="21"/>
      <c r="I53" s="21"/>
      <c r="J53" s="21"/>
      <c r="K53" s="21"/>
      <c r="L53" s="21"/>
      <c r="M53" s="21"/>
    </row>
    <row r="54" ht="21.95" customHeight="1" spans="1:13">
      <c r="A54" s="56">
        <v>48</v>
      </c>
      <c r="B54" s="65" t="s">
        <v>64</v>
      </c>
      <c r="C54" s="21"/>
      <c r="D54" s="21"/>
      <c r="E54" s="21"/>
      <c r="F54" s="21"/>
      <c r="G54" s="21"/>
      <c r="H54" s="21"/>
      <c r="I54" s="21"/>
      <c r="J54" s="21"/>
      <c r="K54" s="21"/>
      <c r="L54" s="21"/>
      <c r="M54" s="21"/>
    </row>
    <row r="55" ht="21.95" customHeight="1" spans="1:13">
      <c r="A55" s="56">
        <v>49</v>
      </c>
      <c r="B55" s="65" t="s">
        <v>65</v>
      </c>
      <c r="C55" s="21"/>
      <c r="D55" s="21"/>
      <c r="E55" s="21"/>
      <c r="F55" s="21"/>
      <c r="G55" s="21"/>
      <c r="H55" s="21"/>
      <c r="I55" s="21"/>
      <c r="J55" s="21"/>
      <c r="K55" s="21"/>
      <c r="L55" s="21"/>
      <c r="M55" s="21"/>
    </row>
    <row r="56" ht="21.95" customHeight="1" spans="1:13">
      <c r="A56" s="56">
        <v>50</v>
      </c>
      <c r="B56" s="65" t="s">
        <v>66</v>
      </c>
      <c r="C56" s="21"/>
      <c r="D56" s="21"/>
      <c r="E56" s="21"/>
      <c r="F56" s="21"/>
      <c r="G56" s="21"/>
      <c r="H56" s="21"/>
      <c r="I56" s="21"/>
      <c r="J56" s="21"/>
      <c r="K56" s="21"/>
      <c r="L56" s="21"/>
      <c r="M56" s="21"/>
    </row>
    <row r="57" ht="21.95" customHeight="1" spans="1:13">
      <c r="A57" s="56">
        <v>51</v>
      </c>
      <c r="B57" s="60" t="s">
        <v>67</v>
      </c>
      <c r="C57" s="21"/>
      <c r="D57" s="21"/>
      <c r="E57" s="21"/>
      <c r="F57" s="21"/>
      <c r="G57" s="21"/>
      <c r="H57" s="21"/>
      <c r="I57" s="21"/>
      <c r="J57" s="21"/>
      <c r="K57" s="21"/>
      <c r="L57" s="21"/>
      <c r="M57" s="21"/>
    </row>
    <row r="58" ht="21.95" customHeight="1" spans="1:13">
      <c r="A58" s="56">
        <v>52</v>
      </c>
      <c r="B58" s="64" t="s">
        <v>68</v>
      </c>
      <c r="C58" s="21"/>
      <c r="D58" s="21"/>
      <c r="E58" s="21"/>
      <c r="F58" s="21"/>
      <c r="G58" s="21"/>
      <c r="H58" s="21"/>
      <c r="I58" s="21"/>
      <c r="J58" s="21"/>
      <c r="K58" s="21"/>
      <c r="L58" s="21"/>
      <c r="M58" s="21"/>
    </row>
    <row r="59" customFormat="1" ht="21.95" customHeight="1" spans="1:13">
      <c r="A59" s="56"/>
      <c r="B59" s="64" t="s">
        <v>69</v>
      </c>
      <c r="C59" s="21">
        <v>4</v>
      </c>
      <c r="D59" s="21">
        <v>35.3</v>
      </c>
      <c r="E59" s="21">
        <v>46.6</v>
      </c>
      <c r="F59" s="21">
        <v>24</v>
      </c>
      <c r="G59" s="21"/>
      <c r="H59" s="21"/>
      <c r="I59" s="21"/>
      <c r="J59" s="21"/>
      <c r="K59" s="21"/>
      <c r="L59" s="21"/>
      <c r="M59" s="21"/>
    </row>
    <row r="60" s="40" customFormat="1" ht="21.95" customHeight="1" spans="1:13">
      <c r="A60" s="56">
        <v>53</v>
      </c>
      <c r="B60" s="59" t="s">
        <v>70</v>
      </c>
      <c r="C60" s="58"/>
      <c r="D60" s="58"/>
      <c r="E60" s="58"/>
      <c r="F60" s="58"/>
      <c r="G60" s="58"/>
      <c r="H60" s="58"/>
      <c r="I60" s="58"/>
      <c r="J60" s="58"/>
      <c r="K60" s="58"/>
      <c r="L60" s="58"/>
      <c r="M60" s="58"/>
    </row>
    <row r="61" ht="27.75" customHeight="1" spans="1:13">
      <c r="A61" s="56">
        <v>54</v>
      </c>
      <c r="B61" s="65" t="s">
        <v>71</v>
      </c>
      <c r="C61" s="21"/>
      <c r="D61" s="21"/>
      <c r="E61" s="21"/>
      <c r="F61" s="21"/>
      <c r="G61" s="21"/>
      <c r="H61" s="21"/>
      <c r="I61" s="21"/>
      <c r="J61" s="21"/>
      <c r="K61" s="21"/>
      <c r="L61" s="21"/>
      <c r="M61" s="21"/>
    </row>
    <row r="62" ht="21.95" customHeight="1" spans="1:13">
      <c r="A62" s="56">
        <v>55</v>
      </c>
      <c r="B62" s="64" t="s">
        <v>72</v>
      </c>
      <c r="C62" s="21"/>
      <c r="D62" s="21"/>
      <c r="E62" s="21"/>
      <c r="F62" s="21"/>
      <c r="G62" s="21"/>
      <c r="H62" s="21"/>
      <c r="I62" s="21"/>
      <c r="J62" s="21"/>
      <c r="K62" s="21"/>
      <c r="L62" s="21"/>
      <c r="M62" s="21"/>
    </row>
    <row r="63" ht="21.95" customHeight="1" spans="1:13">
      <c r="A63" s="56">
        <v>56</v>
      </c>
      <c r="B63" s="64" t="s">
        <v>73</v>
      </c>
      <c r="C63" s="21"/>
      <c r="D63" s="21"/>
      <c r="E63" s="21"/>
      <c r="F63" s="21"/>
      <c r="G63" s="21"/>
      <c r="H63" s="21"/>
      <c r="I63" s="21"/>
      <c r="J63" s="21"/>
      <c r="K63" s="21"/>
      <c r="L63" s="21"/>
      <c r="M63" s="21"/>
    </row>
    <row r="64" ht="21.95" customHeight="1" spans="1:13">
      <c r="A64" s="56">
        <v>57</v>
      </c>
      <c r="B64" s="60" t="s">
        <v>74</v>
      </c>
      <c r="C64" s="21"/>
      <c r="D64" s="21"/>
      <c r="E64" s="21"/>
      <c r="F64" s="21"/>
      <c r="G64" s="21"/>
      <c r="H64" s="21"/>
      <c r="I64" s="21"/>
      <c r="J64" s="21"/>
      <c r="K64" s="21"/>
      <c r="L64" s="21"/>
      <c r="M64" s="21"/>
    </row>
    <row r="65" s="40" customFormat="1" ht="21.95" customHeight="1" spans="1:13">
      <c r="A65" s="56">
        <v>58</v>
      </c>
      <c r="B65" s="67" t="s">
        <v>75</v>
      </c>
      <c r="C65" s="58"/>
      <c r="D65" s="58"/>
      <c r="E65" s="58"/>
      <c r="F65" s="58"/>
      <c r="G65" s="58"/>
      <c r="H65" s="58"/>
      <c r="I65" s="58"/>
      <c r="J65" s="58"/>
      <c r="K65" s="58"/>
      <c r="L65" s="58"/>
      <c r="M65" s="58"/>
    </row>
  </sheetData>
  <mergeCells count="7">
    <mergeCell ref="A1:B1"/>
    <mergeCell ref="A2:M2"/>
    <mergeCell ref="A3:B3"/>
    <mergeCell ref="D4:M4"/>
    <mergeCell ref="A4:A5"/>
    <mergeCell ref="B4:B5"/>
    <mergeCell ref="C4:C5"/>
  </mergeCells>
  <printOptions horizontalCentered="1"/>
  <pageMargins left="0.551181102362205" right="0.551181102362205" top="0.590551181102362" bottom="0.590551181102362" header="0.31496062992126" footer="0.31496062992126"/>
  <pageSetup paperSize="9" firstPageNumber="4"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74"/>
  <sheetViews>
    <sheetView tabSelected="1" workbookViewId="0">
      <selection activeCell="A2" sqref="A2:AG2"/>
    </sheetView>
  </sheetViews>
  <sheetFormatPr defaultColWidth="6.875" defaultRowHeight="15"/>
  <cols>
    <col min="1" max="1" width="20.625" style="6" customWidth="1"/>
    <col min="2" max="2" width="12.125" style="5" customWidth="1"/>
    <col min="3" max="3" width="13.75" style="5" customWidth="1"/>
    <col min="4" max="4" width="7.875" style="5" customWidth="1"/>
    <col min="5" max="5" width="8.125" style="5" customWidth="1"/>
    <col min="6" max="8" width="6.375" style="5" customWidth="1"/>
    <col min="9" max="9" width="9.125" style="5" customWidth="1"/>
    <col min="10" max="22" width="8.625" style="5" customWidth="1"/>
    <col min="23" max="23" width="6.375" style="5" customWidth="1"/>
    <col min="24" max="30" width="7.625" style="5" customWidth="1"/>
    <col min="31" max="31" width="7.125" style="5" customWidth="1"/>
    <col min="32" max="32" width="15.875" style="5" customWidth="1"/>
    <col min="33" max="33" width="12.625" style="5" customWidth="1"/>
    <col min="34" max="34" width="8" style="5" customWidth="1"/>
    <col min="35" max="38" width="8" style="5" hidden="1" customWidth="1"/>
    <col min="39" max="39" width="23.375" style="5" hidden="1" customWidth="1"/>
    <col min="40" max="41" width="8" style="5" hidden="1" customWidth="1"/>
    <col min="42" max="270" width="8" style="5" customWidth="1"/>
    <col min="271" max="16384" width="6.875" style="5"/>
  </cols>
  <sheetData>
    <row r="1" ht="39.75" customHeight="1" spans="1:1">
      <c r="A1" s="7" t="s">
        <v>76</v>
      </c>
    </row>
    <row r="2" ht="41.1" customHeight="1" spans="1:33">
      <c r="A2" s="8" t="s">
        <v>77</v>
      </c>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row>
    <row r="3" s="1" customFormat="1" ht="30" customHeight="1" spans="1:40">
      <c r="A3" s="10" t="s">
        <v>4</v>
      </c>
      <c r="B3" s="11" t="s">
        <v>78</v>
      </c>
      <c r="C3" s="11" t="s">
        <v>79</v>
      </c>
      <c r="D3" s="11" t="s">
        <v>80</v>
      </c>
      <c r="E3" s="11"/>
      <c r="F3" s="11" t="s">
        <v>81</v>
      </c>
      <c r="G3" s="11" t="s">
        <v>82</v>
      </c>
      <c r="H3" s="12" t="s">
        <v>83</v>
      </c>
      <c r="I3" s="27" t="s">
        <v>84</v>
      </c>
      <c r="J3" s="28"/>
      <c r="K3" s="28"/>
      <c r="L3" s="28"/>
      <c r="M3" s="28"/>
      <c r="N3" s="28"/>
      <c r="O3" s="28"/>
      <c r="P3" s="28"/>
      <c r="Q3" s="28"/>
      <c r="R3" s="28"/>
      <c r="S3" s="28"/>
      <c r="T3" s="28"/>
      <c r="U3" s="28"/>
      <c r="V3" s="31"/>
      <c r="W3" s="11" t="s">
        <v>85</v>
      </c>
      <c r="X3" s="11" t="s">
        <v>86</v>
      </c>
      <c r="Y3" s="11" t="s">
        <v>87</v>
      </c>
      <c r="Z3" s="11" t="s">
        <v>88</v>
      </c>
      <c r="AA3" s="11" t="s">
        <v>89</v>
      </c>
      <c r="AB3" s="11" t="s">
        <v>90</v>
      </c>
      <c r="AC3" s="11" t="s">
        <v>91</v>
      </c>
      <c r="AD3" s="11"/>
      <c r="AE3" s="11" t="s">
        <v>92</v>
      </c>
      <c r="AF3" s="11" t="s">
        <v>93</v>
      </c>
      <c r="AG3" s="11" t="s">
        <v>94</v>
      </c>
      <c r="AH3" s="11" t="s">
        <v>95</v>
      </c>
      <c r="AK3" s="27" t="s">
        <v>96</v>
      </c>
      <c r="AL3" s="28"/>
      <c r="AM3" s="28"/>
      <c r="AN3" s="31"/>
    </row>
    <row r="4" s="1" customFormat="1" ht="30" customHeight="1" spans="1:40">
      <c r="A4" s="10"/>
      <c r="B4" s="11"/>
      <c r="C4" s="11"/>
      <c r="D4" s="11" t="s">
        <v>97</v>
      </c>
      <c r="E4" s="11" t="s">
        <v>98</v>
      </c>
      <c r="F4" s="11"/>
      <c r="G4" s="11"/>
      <c r="H4" s="13"/>
      <c r="I4" s="12" t="s">
        <v>7</v>
      </c>
      <c r="J4" s="11" t="s">
        <v>99</v>
      </c>
      <c r="K4" s="11"/>
      <c r="L4" s="11"/>
      <c r="M4" s="11"/>
      <c r="N4" s="11"/>
      <c r="O4" s="11" t="s">
        <v>100</v>
      </c>
      <c r="P4" s="11"/>
      <c r="Q4" s="11"/>
      <c r="R4" s="11"/>
      <c r="S4" s="11"/>
      <c r="T4" s="11"/>
      <c r="U4" s="11"/>
      <c r="V4" s="11"/>
      <c r="W4" s="11"/>
      <c r="X4" s="11"/>
      <c r="Y4" s="11"/>
      <c r="Z4" s="11"/>
      <c r="AA4" s="11"/>
      <c r="AB4" s="11"/>
      <c r="AC4" s="11"/>
      <c r="AD4" s="11"/>
      <c r="AE4" s="11"/>
      <c r="AF4" s="11"/>
      <c r="AG4" s="11"/>
      <c r="AH4" s="11"/>
      <c r="AK4" s="33" t="s">
        <v>101</v>
      </c>
      <c r="AL4" s="33" t="s">
        <v>102</v>
      </c>
      <c r="AM4" s="33" t="s">
        <v>103</v>
      </c>
      <c r="AN4" s="33" t="s">
        <v>104</v>
      </c>
    </row>
    <row r="5" s="1" customFormat="1" ht="53.1" customHeight="1" spans="1:40">
      <c r="A5" s="10"/>
      <c r="B5" s="11"/>
      <c r="C5" s="11"/>
      <c r="D5" s="11"/>
      <c r="E5" s="11"/>
      <c r="F5" s="11"/>
      <c r="G5" s="11"/>
      <c r="H5" s="14"/>
      <c r="I5" s="14"/>
      <c r="J5" s="11" t="s">
        <v>105</v>
      </c>
      <c r="K5" s="11" t="s">
        <v>106</v>
      </c>
      <c r="L5" s="11" t="s">
        <v>107</v>
      </c>
      <c r="M5" s="11" t="s">
        <v>108</v>
      </c>
      <c r="N5" s="11" t="s">
        <v>109</v>
      </c>
      <c r="O5" s="11" t="s">
        <v>110</v>
      </c>
      <c r="P5" s="11" t="s">
        <v>111</v>
      </c>
      <c r="Q5" s="11" t="s">
        <v>112</v>
      </c>
      <c r="R5" s="11" t="s">
        <v>113</v>
      </c>
      <c r="S5" s="11" t="s">
        <v>114</v>
      </c>
      <c r="T5" s="11" t="s">
        <v>115</v>
      </c>
      <c r="U5" s="11" t="s">
        <v>116</v>
      </c>
      <c r="V5" s="11" t="s">
        <v>117</v>
      </c>
      <c r="W5" s="11"/>
      <c r="X5" s="11"/>
      <c r="Y5" s="11"/>
      <c r="Z5" s="11"/>
      <c r="AA5" s="11"/>
      <c r="AB5" s="11"/>
      <c r="AC5" s="11" t="s">
        <v>118</v>
      </c>
      <c r="AD5" s="11" t="s">
        <v>119</v>
      </c>
      <c r="AE5" s="11"/>
      <c r="AF5" s="11"/>
      <c r="AG5" s="11"/>
      <c r="AH5" s="11"/>
      <c r="AK5" s="33" t="s">
        <v>120</v>
      </c>
      <c r="AL5" s="33" t="s">
        <v>121</v>
      </c>
      <c r="AM5" s="33" t="s">
        <v>122</v>
      </c>
      <c r="AN5" s="33" t="s">
        <v>123</v>
      </c>
    </row>
    <row r="6" s="2" customFormat="1" ht="35.1" customHeight="1" spans="1:40">
      <c r="A6" s="15" t="s">
        <v>124</v>
      </c>
      <c r="B6" s="16"/>
      <c r="C6" s="16"/>
      <c r="D6" s="16"/>
      <c r="E6" s="16"/>
      <c r="F6" s="16"/>
      <c r="G6" s="16"/>
      <c r="H6" s="16"/>
      <c r="I6" s="16">
        <f>I7+I15+I20+I23+I29+I33+I40+I42+I48+I52+I58</f>
        <v>2484.67</v>
      </c>
      <c r="J6" s="16">
        <f t="shared" ref="J6:V6" si="0">J7+J15+J20+J23+J29+J33+J40+J42+J48+J52+J58</f>
        <v>500</v>
      </c>
      <c r="K6" s="16">
        <f t="shared" si="0"/>
        <v>0</v>
      </c>
      <c r="L6" s="16">
        <f t="shared" si="0"/>
        <v>300</v>
      </c>
      <c r="M6" s="16">
        <f t="shared" si="0"/>
        <v>200</v>
      </c>
      <c r="N6" s="16">
        <f t="shared" si="0"/>
        <v>0</v>
      </c>
      <c r="O6" s="16">
        <f t="shared" si="0"/>
        <v>1818.77</v>
      </c>
      <c r="P6" s="16">
        <f t="shared" si="0"/>
        <v>0</v>
      </c>
      <c r="Q6" s="16">
        <f t="shared" si="0"/>
        <v>0</v>
      </c>
      <c r="R6" s="16">
        <f t="shared" si="0"/>
        <v>0</v>
      </c>
      <c r="S6" s="16">
        <f t="shared" si="0"/>
        <v>0</v>
      </c>
      <c r="T6" s="16">
        <f t="shared" si="0"/>
        <v>0</v>
      </c>
      <c r="U6" s="16">
        <f t="shared" si="0"/>
        <v>0</v>
      </c>
      <c r="V6" s="16">
        <f t="shared" si="0"/>
        <v>165.9</v>
      </c>
      <c r="W6" s="16"/>
      <c r="X6" s="16"/>
      <c r="Y6" s="16"/>
      <c r="Z6" s="16"/>
      <c r="AA6" s="16"/>
      <c r="AB6" s="16"/>
      <c r="AC6" s="16"/>
      <c r="AD6" s="16"/>
      <c r="AE6" s="16"/>
      <c r="AF6" s="16"/>
      <c r="AG6" s="16"/>
      <c r="AH6" s="16"/>
      <c r="AK6" s="33"/>
      <c r="AL6" s="33" t="s">
        <v>125</v>
      </c>
      <c r="AM6" s="33"/>
      <c r="AN6" s="33"/>
    </row>
    <row r="7" s="3" customFormat="1" ht="35.1" customHeight="1" spans="1:40">
      <c r="A7" s="17" t="s">
        <v>18</v>
      </c>
      <c r="B7" s="18"/>
      <c r="C7" s="18"/>
      <c r="D7" s="18"/>
      <c r="E7" s="18"/>
      <c r="F7" s="18"/>
      <c r="G7" s="18"/>
      <c r="H7" s="18"/>
      <c r="I7" s="18">
        <f>I11+I8+I9+I10+I12+I13+I14</f>
        <v>200</v>
      </c>
      <c r="J7" s="18">
        <f t="shared" ref="J7:V7" si="1">J11+J8+J9+J10+J12+J13+J14</f>
        <v>200</v>
      </c>
      <c r="K7" s="18">
        <f t="shared" si="1"/>
        <v>0</v>
      </c>
      <c r="L7" s="18">
        <f t="shared" si="1"/>
        <v>0</v>
      </c>
      <c r="M7" s="18">
        <f t="shared" si="1"/>
        <v>200</v>
      </c>
      <c r="N7" s="18">
        <f t="shared" si="1"/>
        <v>0</v>
      </c>
      <c r="O7" s="18">
        <f t="shared" si="1"/>
        <v>0</v>
      </c>
      <c r="P7" s="18">
        <f t="shared" si="1"/>
        <v>0</v>
      </c>
      <c r="Q7" s="18">
        <f t="shared" si="1"/>
        <v>0</v>
      </c>
      <c r="R7" s="18">
        <f t="shared" si="1"/>
        <v>0</v>
      </c>
      <c r="S7" s="18">
        <f t="shared" si="1"/>
        <v>0</v>
      </c>
      <c r="T7" s="18">
        <f t="shared" si="1"/>
        <v>0</v>
      </c>
      <c r="U7" s="18">
        <f t="shared" si="1"/>
        <v>0</v>
      </c>
      <c r="V7" s="18">
        <f t="shared" si="1"/>
        <v>0</v>
      </c>
      <c r="W7" s="18"/>
      <c r="X7" s="18"/>
      <c r="Y7" s="18"/>
      <c r="Z7" s="18"/>
      <c r="AA7" s="18"/>
      <c r="AB7" s="18"/>
      <c r="AC7" s="18"/>
      <c r="AD7" s="18"/>
      <c r="AE7" s="18"/>
      <c r="AF7" s="18"/>
      <c r="AG7" s="18"/>
      <c r="AH7" s="18"/>
      <c r="AK7" s="34"/>
      <c r="AL7" s="34" t="s">
        <v>126</v>
      </c>
      <c r="AM7" s="34"/>
      <c r="AN7" s="34"/>
    </row>
    <row r="8" ht="35.1" customHeight="1" spans="1:34">
      <c r="A8" s="19" t="s">
        <v>19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24"/>
    </row>
    <row r="9" ht="35.1" customHeight="1" spans="1:34">
      <c r="A9" s="19" t="s">
        <v>127</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24"/>
    </row>
    <row r="10" ht="35.1" customHeight="1" spans="1:34">
      <c r="A10" s="19" t="s">
        <v>127</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24"/>
    </row>
    <row r="11" ht="75.95" customHeight="1" spans="1:34">
      <c r="A11" s="19" t="s">
        <v>20</v>
      </c>
      <c r="B11" s="20" t="s">
        <v>128</v>
      </c>
      <c r="C11" s="21" t="s">
        <v>129</v>
      </c>
      <c r="D11" s="21" t="s">
        <v>130</v>
      </c>
      <c r="E11" s="21" t="s">
        <v>131</v>
      </c>
      <c r="F11" s="21" t="s">
        <v>126</v>
      </c>
      <c r="G11" s="21" t="s">
        <v>130</v>
      </c>
      <c r="H11" s="21" t="s">
        <v>132</v>
      </c>
      <c r="I11" s="21">
        <v>200</v>
      </c>
      <c r="J11" s="21">
        <v>200</v>
      </c>
      <c r="K11" s="21"/>
      <c r="L11" s="21"/>
      <c r="M11" s="21">
        <v>200</v>
      </c>
      <c r="N11" s="21"/>
      <c r="O11" s="21"/>
      <c r="P11" s="21"/>
      <c r="Q11" s="21"/>
      <c r="R11" s="21"/>
      <c r="S11" s="21"/>
      <c r="T11" s="21"/>
      <c r="U11" s="21"/>
      <c r="V11" s="21"/>
      <c r="W11" s="21" t="s">
        <v>122</v>
      </c>
      <c r="X11" s="21" t="s">
        <v>104</v>
      </c>
      <c r="Y11" s="21" t="s">
        <v>123</v>
      </c>
      <c r="Z11" s="21" t="s">
        <v>123</v>
      </c>
      <c r="AA11" s="21" t="s">
        <v>104</v>
      </c>
      <c r="AB11" s="21" t="s">
        <v>123</v>
      </c>
      <c r="AC11" s="21">
        <v>67</v>
      </c>
      <c r="AD11" s="21">
        <v>206</v>
      </c>
      <c r="AE11" s="21">
        <v>1596</v>
      </c>
      <c r="AF11" s="21" t="s">
        <v>133</v>
      </c>
      <c r="AG11" s="21" t="s">
        <v>134</v>
      </c>
      <c r="AH11" s="35"/>
    </row>
    <row r="12" ht="35.1" customHeight="1" spans="1:34">
      <c r="A12" s="19" t="s">
        <v>21</v>
      </c>
      <c r="B12" s="19"/>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24"/>
    </row>
    <row r="13" ht="95.1" customHeight="1" spans="1:34">
      <c r="A13" s="19" t="s">
        <v>22</v>
      </c>
      <c r="B13" s="19"/>
      <c r="C13" s="16"/>
      <c r="D13" s="16"/>
      <c r="E13" s="16"/>
      <c r="F13" s="16"/>
      <c r="G13" s="16"/>
      <c r="H13" s="16"/>
      <c r="I13" s="29"/>
      <c r="J13" s="30"/>
      <c r="K13" s="30"/>
      <c r="L13" s="30"/>
      <c r="M13" s="30"/>
      <c r="N13" s="30"/>
      <c r="O13" s="29"/>
      <c r="P13" s="16"/>
      <c r="Q13" s="16"/>
      <c r="R13" s="16"/>
      <c r="S13" s="16"/>
      <c r="T13" s="16"/>
      <c r="U13" s="16"/>
      <c r="V13" s="16"/>
      <c r="W13" s="16"/>
      <c r="X13" s="16"/>
      <c r="Y13" s="16"/>
      <c r="Z13" s="16"/>
      <c r="AA13" s="16"/>
      <c r="AB13" s="16"/>
      <c r="AC13" s="16"/>
      <c r="AD13" s="16"/>
      <c r="AE13" s="16"/>
      <c r="AF13" s="16"/>
      <c r="AG13" s="16"/>
      <c r="AH13" s="24"/>
    </row>
    <row r="14" ht="35.1" customHeight="1" spans="1:34">
      <c r="A14" s="19" t="s">
        <v>23</v>
      </c>
      <c r="B14" s="19"/>
      <c r="C14" s="16"/>
      <c r="D14" s="16"/>
      <c r="E14" s="16"/>
      <c r="F14" s="16"/>
      <c r="G14" s="21"/>
      <c r="H14" s="21"/>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24"/>
    </row>
    <row r="15" s="4" customFormat="1" ht="35.1" customHeight="1" spans="1:34">
      <c r="A15" s="17" t="s">
        <v>24</v>
      </c>
      <c r="B15" s="22"/>
      <c r="C15" s="18"/>
      <c r="D15" s="18"/>
      <c r="E15" s="18"/>
      <c r="F15" s="18"/>
      <c r="G15" s="18"/>
      <c r="H15" s="18"/>
      <c r="I15" s="18">
        <f>I16+I17+I18+I19</f>
        <v>0</v>
      </c>
      <c r="J15" s="18">
        <f t="shared" ref="J15:V15" si="2">J16+J17+J18+J19</f>
        <v>0</v>
      </c>
      <c r="K15" s="18">
        <f t="shared" si="2"/>
        <v>0</v>
      </c>
      <c r="L15" s="18">
        <f t="shared" si="2"/>
        <v>0</v>
      </c>
      <c r="M15" s="18">
        <f t="shared" si="2"/>
        <v>0</v>
      </c>
      <c r="N15" s="18">
        <f t="shared" si="2"/>
        <v>0</v>
      </c>
      <c r="O15" s="18">
        <f t="shared" si="2"/>
        <v>0</v>
      </c>
      <c r="P15" s="18">
        <f t="shared" si="2"/>
        <v>0</v>
      </c>
      <c r="Q15" s="18">
        <f t="shared" si="2"/>
        <v>0</v>
      </c>
      <c r="R15" s="18">
        <f t="shared" si="2"/>
        <v>0</v>
      </c>
      <c r="S15" s="18">
        <f t="shared" si="2"/>
        <v>0</v>
      </c>
      <c r="T15" s="18">
        <f t="shared" si="2"/>
        <v>0</v>
      </c>
      <c r="U15" s="18">
        <f t="shared" si="2"/>
        <v>0</v>
      </c>
      <c r="V15" s="18">
        <f t="shared" si="2"/>
        <v>0</v>
      </c>
      <c r="W15" s="18"/>
      <c r="X15" s="18"/>
      <c r="Y15" s="18"/>
      <c r="Z15" s="18"/>
      <c r="AA15" s="18"/>
      <c r="AB15" s="18"/>
      <c r="AC15" s="18"/>
      <c r="AD15" s="18"/>
      <c r="AE15" s="18"/>
      <c r="AF15" s="18"/>
      <c r="AG15" s="18"/>
      <c r="AH15" s="36"/>
    </row>
    <row r="16" ht="35.1" customHeight="1" spans="1:34">
      <c r="A16" s="19" t="s">
        <v>25</v>
      </c>
      <c r="B16" s="19"/>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24"/>
    </row>
    <row r="17" ht="35.1" customHeight="1" spans="1:34">
      <c r="A17" s="19" t="s">
        <v>26</v>
      </c>
      <c r="B17" s="19"/>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24"/>
    </row>
    <row r="18" ht="35.1" customHeight="1" spans="1:34">
      <c r="A18" s="19" t="s">
        <v>27</v>
      </c>
      <c r="B18" s="19"/>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24"/>
    </row>
    <row r="19" ht="35.1" customHeight="1" spans="1:34">
      <c r="A19" s="19" t="s">
        <v>28</v>
      </c>
      <c r="B19" s="19"/>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24"/>
    </row>
    <row r="20" s="4" customFormat="1" ht="35.1" customHeight="1" spans="1:34">
      <c r="A20" s="17" t="s">
        <v>29</v>
      </c>
      <c r="B20" s="22"/>
      <c r="C20" s="18"/>
      <c r="D20" s="18"/>
      <c r="E20" s="18"/>
      <c r="F20" s="18"/>
      <c r="G20" s="18"/>
      <c r="H20" s="18"/>
      <c r="I20" s="18">
        <f>I21+I22</f>
        <v>0</v>
      </c>
      <c r="J20" s="18">
        <f t="shared" ref="J20:V20" si="3">J21+J22</f>
        <v>0</v>
      </c>
      <c r="K20" s="18">
        <f t="shared" si="3"/>
        <v>0</v>
      </c>
      <c r="L20" s="18">
        <f t="shared" si="3"/>
        <v>0</v>
      </c>
      <c r="M20" s="18">
        <f t="shared" si="3"/>
        <v>0</v>
      </c>
      <c r="N20" s="18">
        <f t="shared" si="3"/>
        <v>0</v>
      </c>
      <c r="O20" s="18">
        <f t="shared" si="3"/>
        <v>0</v>
      </c>
      <c r="P20" s="18">
        <f t="shared" si="3"/>
        <v>0</v>
      </c>
      <c r="Q20" s="18">
        <f t="shared" si="3"/>
        <v>0</v>
      </c>
      <c r="R20" s="18">
        <f t="shared" si="3"/>
        <v>0</v>
      </c>
      <c r="S20" s="18">
        <f t="shared" si="3"/>
        <v>0</v>
      </c>
      <c r="T20" s="18">
        <f t="shared" si="3"/>
        <v>0</v>
      </c>
      <c r="U20" s="18">
        <f t="shared" si="3"/>
        <v>0</v>
      </c>
      <c r="V20" s="18">
        <f t="shared" si="3"/>
        <v>0</v>
      </c>
      <c r="W20" s="18"/>
      <c r="X20" s="18"/>
      <c r="Y20" s="18"/>
      <c r="Z20" s="18"/>
      <c r="AA20" s="18"/>
      <c r="AB20" s="18"/>
      <c r="AC20" s="18"/>
      <c r="AD20" s="18"/>
      <c r="AE20" s="18"/>
      <c r="AF20" s="18"/>
      <c r="AG20" s="18"/>
      <c r="AH20" s="36"/>
    </row>
    <row r="21" ht="35.1" customHeight="1" spans="1:34">
      <c r="A21" s="19" t="s">
        <v>30</v>
      </c>
      <c r="B21" s="19"/>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24"/>
    </row>
    <row r="22" ht="35.1" customHeight="1" spans="1:34">
      <c r="A22" s="19" t="s">
        <v>31</v>
      </c>
      <c r="B22" s="19"/>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24"/>
    </row>
    <row r="23" s="4" customFormat="1" ht="35.1" customHeight="1" spans="1:34">
      <c r="A23" s="17" t="s">
        <v>32</v>
      </c>
      <c r="B23" s="22"/>
      <c r="C23" s="18"/>
      <c r="D23" s="18"/>
      <c r="E23" s="18"/>
      <c r="F23" s="18"/>
      <c r="G23" s="18"/>
      <c r="H23" s="18"/>
      <c r="I23" s="18">
        <f>I24+I25+I26+I27+I28</f>
        <v>9.6</v>
      </c>
      <c r="J23" s="18">
        <f t="shared" ref="J23:V23" si="4">J24+J25+J26+J27+J28</f>
        <v>0</v>
      </c>
      <c r="K23" s="18">
        <f t="shared" si="4"/>
        <v>0</v>
      </c>
      <c r="L23" s="18">
        <f t="shared" si="4"/>
        <v>0</v>
      </c>
      <c r="M23" s="18">
        <f t="shared" si="4"/>
        <v>0</v>
      </c>
      <c r="N23" s="18">
        <f t="shared" si="4"/>
        <v>0</v>
      </c>
      <c r="O23" s="18">
        <f t="shared" si="4"/>
        <v>9.6</v>
      </c>
      <c r="P23" s="18">
        <f t="shared" si="4"/>
        <v>0</v>
      </c>
      <c r="Q23" s="18">
        <f t="shared" si="4"/>
        <v>0</v>
      </c>
      <c r="R23" s="18">
        <f t="shared" si="4"/>
        <v>0</v>
      </c>
      <c r="S23" s="18">
        <f t="shared" si="4"/>
        <v>0</v>
      </c>
      <c r="T23" s="18">
        <f t="shared" si="4"/>
        <v>0</v>
      </c>
      <c r="U23" s="18">
        <f t="shared" si="4"/>
        <v>0</v>
      </c>
      <c r="V23" s="18">
        <f t="shared" si="4"/>
        <v>0</v>
      </c>
      <c r="W23" s="18"/>
      <c r="X23" s="18"/>
      <c r="Y23" s="18"/>
      <c r="Z23" s="18"/>
      <c r="AA23" s="18"/>
      <c r="AB23" s="18"/>
      <c r="AC23" s="18"/>
      <c r="AD23" s="18"/>
      <c r="AE23" s="18"/>
      <c r="AF23" s="18"/>
      <c r="AG23" s="18"/>
      <c r="AH23" s="36"/>
    </row>
    <row r="24" ht="35.1" customHeight="1" spans="1:34">
      <c r="A24" s="19" t="s">
        <v>135</v>
      </c>
      <c r="B24" s="19"/>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24"/>
    </row>
    <row r="25" ht="35.1" customHeight="1" spans="1:34">
      <c r="A25" s="19" t="s">
        <v>136</v>
      </c>
      <c r="B25" s="19"/>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24"/>
    </row>
    <row r="26" ht="35.1" customHeight="1" spans="1:34">
      <c r="A26" s="19" t="s">
        <v>137</v>
      </c>
      <c r="B26" s="19"/>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24"/>
    </row>
    <row r="27" ht="35.1" customHeight="1" spans="1:34">
      <c r="A27" s="19" t="s">
        <v>138</v>
      </c>
      <c r="B27" s="19" t="s">
        <v>139</v>
      </c>
      <c r="C27" s="16" t="s">
        <v>140</v>
      </c>
      <c r="D27" s="16" t="s">
        <v>141</v>
      </c>
      <c r="E27" s="16" t="s">
        <v>141</v>
      </c>
      <c r="F27" s="16" t="s">
        <v>126</v>
      </c>
      <c r="G27" s="16" t="s">
        <v>142</v>
      </c>
      <c r="H27" s="16" t="s">
        <v>143</v>
      </c>
      <c r="I27" s="16">
        <v>6</v>
      </c>
      <c r="J27" s="16"/>
      <c r="K27" s="16"/>
      <c r="L27" s="16"/>
      <c r="M27" s="16"/>
      <c r="N27" s="16"/>
      <c r="O27" s="16">
        <v>6</v>
      </c>
      <c r="P27" s="16"/>
      <c r="Q27" s="16"/>
      <c r="R27" s="16"/>
      <c r="S27" s="16"/>
      <c r="T27" s="16"/>
      <c r="U27" s="16"/>
      <c r="V27" s="16"/>
      <c r="W27" s="16" t="s">
        <v>122</v>
      </c>
      <c r="X27" s="16" t="s">
        <v>123</v>
      </c>
      <c r="Y27" s="16" t="s">
        <v>123</v>
      </c>
      <c r="Z27" s="16" t="s">
        <v>123</v>
      </c>
      <c r="AA27" s="16" t="s">
        <v>123</v>
      </c>
      <c r="AB27" s="16" t="s">
        <v>123</v>
      </c>
      <c r="AC27" s="24"/>
      <c r="AD27" s="16">
        <v>5</v>
      </c>
      <c r="AE27" s="16">
        <v>5</v>
      </c>
      <c r="AF27" s="16" t="s">
        <v>144</v>
      </c>
      <c r="AG27" s="16" t="s">
        <v>145</v>
      </c>
      <c r="AH27" s="24"/>
    </row>
    <row r="28" ht="35.1" customHeight="1" spans="1:34">
      <c r="A28" s="19" t="s">
        <v>146</v>
      </c>
      <c r="B28" s="19" t="s">
        <v>147</v>
      </c>
      <c r="C28" s="16" t="s">
        <v>140</v>
      </c>
      <c r="D28" s="16" t="s">
        <v>141</v>
      </c>
      <c r="E28" s="16" t="s">
        <v>141</v>
      </c>
      <c r="F28" s="16" t="s">
        <v>126</v>
      </c>
      <c r="G28" s="16" t="s">
        <v>142</v>
      </c>
      <c r="H28" s="16" t="s">
        <v>143</v>
      </c>
      <c r="I28" s="16">
        <v>3.6</v>
      </c>
      <c r="J28" s="16"/>
      <c r="K28" s="16"/>
      <c r="L28" s="16"/>
      <c r="M28" s="16"/>
      <c r="N28" s="16"/>
      <c r="O28" s="16">
        <v>3.6</v>
      </c>
      <c r="P28" s="16"/>
      <c r="Q28" s="16"/>
      <c r="R28" s="16"/>
      <c r="S28" s="16"/>
      <c r="T28" s="16"/>
      <c r="U28" s="16"/>
      <c r="V28" s="16"/>
      <c r="W28" s="16" t="s">
        <v>122</v>
      </c>
      <c r="X28" s="16" t="s">
        <v>123</v>
      </c>
      <c r="Y28" s="16" t="s">
        <v>123</v>
      </c>
      <c r="Z28" s="16" t="s">
        <v>123</v>
      </c>
      <c r="AA28" s="16" t="s">
        <v>123</v>
      </c>
      <c r="AB28" s="16" t="s">
        <v>123</v>
      </c>
      <c r="AC28" s="24"/>
      <c r="AD28" s="16">
        <v>3</v>
      </c>
      <c r="AE28" s="16">
        <v>3</v>
      </c>
      <c r="AF28" s="16" t="s">
        <v>144</v>
      </c>
      <c r="AG28" s="16" t="s">
        <v>145</v>
      </c>
      <c r="AH28" s="24"/>
    </row>
    <row r="29" s="4" customFormat="1" ht="35.1" customHeight="1" spans="1:34">
      <c r="A29" s="17" t="s">
        <v>34</v>
      </c>
      <c r="B29" s="22"/>
      <c r="C29" s="18"/>
      <c r="D29" s="18"/>
      <c r="E29" s="18"/>
      <c r="F29" s="18"/>
      <c r="G29" s="18"/>
      <c r="H29" s="18"/>
      <c r="I29" s="18">
        <f>I30+I31+I32</f>
        <v>190.2</v>
      </c>
      <c r="J29" s="18">
        <f t="shared" ref="J29:V29" si="5">J30+J31+J32</f>
        <v>53.4</v>
      </c>
      <c r="K29" s="18">
        <f t="shared" si="5"/>
        <v>0</v>
      </c>
      <c r="L29" s="18">
        <f t="shared" si="5"/>
        <v>53.4</v>
      </c>
      <c r="M29" s="18">
        <f t="shared" si="5"/>
        <v>0</v>
      </c>
      <c r="N29" s="18">
        <f t="shared" si="5"/>
        <v>0</v>
      </c>
      <c r="O29" s="18">
        <f t="shared" si="5"/>
        <v>136.8</v>
      </c>
      <c r="P29" s="18">
        <f t="shared" si="5"/>
        <v>0</v>
      </c>
      <c r="Q29" s="18">
        <f t="shared" si="5"/>
        <v>0</v>
      </c>
      <c r="R29" s="18">
        <f t="shared" si="5"/>
        <v>0</v>
      </c>
      <c r="S29" s="18">
        <f t="shared" si="5"/>
        <v>0</v>
      </c>
      <c r="T29" s="18">
        <f t="shared" si="5"/>
        <v>0</v>
      </c>
      <c r="U29" s="18">
        <f t="shared" si="5"/>
        <v>0</v>
      </c>
      <c r="V29" s="18">
        <f t="shared" si="5"/>
        <v>0</v>
      </c>
      <c r="W29" s="18"/>
      <c r="X29" s="18"/>
      <c r="Y29" s="18"/>
      <c r="Z29" s="18"/>
      <c r="AA29" s="18"/>
      <c r="AB29" s="18"/>
      <c r="AC29" s="18"/>
      <c r="AD29" s="18"/>
      <c r="AE29" s="18"/>
      <c r="AF29" s="18"/>
      <c r="AG29" s="18"/>
      <c r="AH29" s="36"/>
    </row>
    <row r="30" ht="35.1" customHeight="1" spans="1:34">
      <c r="A30" s="19" t="s">
        <v>35</v>
      </c>
      <c r="B30" s="19" t="s">
        <v>148</v>
      </c>
      <c r="C30" s="16" t="s">
        <v>149</v>
      </c>
      <c r="D30" s="16" t="s">
        <v>141</v>
      </c>
      <c r="E30" s="16" t="s">
        <v>150</v>
      </c>
      <c r="F30" s="16" t="s">
        <v>126</v>
      </c>
      <c r="G30" s="16" t="s">
        <v>151</v>
      </c>
      <c r="H30" s="16" t="s">
        <v>152</v>
      </c>
      <c r="I30" s="16">
        <v>53.4</v>
      </c>
      <c r="J30" s="16">
        <v>53.4</v>
      </c>
      <c r="K30" s="16"/>
      <c r="L30" s="16">
        <v>53.4</v>
      </c>
      <c r="M30" s="16"/>
      <c r="N30" s="16"/>
      <c r="O30" s="16"/>
      <c r="P30" s="16"/>
      <c r="Q30" s="16"/>
      <c r="R30" s="16"/>
      <c r="S30" s="16"/>
      <c r="T30" s="16"/>
      <c r="U30" s="16"/>
      <c r="V30" s="16"/>
      <c r="W30" s="16" t="s">
        <v>103</v>
      </c>
      <c r="X30" s="16" t="s">
        <v>104</v>
      </c>
      <c r="Y30" s="16" t="s">
        <v>123</v>
      </c>
      <c r="Z30" s="16" t="s">
        <v>123</v>
      </c>
      <c r="AA30" s="16" t="s">
        <v>123</v>
      </c>
      <c r="AB30" s="16" t="s">
        <v>123</v>
      </c>
      <c r="AC30" s="16">
        <v>167</v>
      </c>
      <c r="AD30" s="16">
        <v>178</v>
      </c>
      <c r="AE30" s="16">
        <v>178</v>
      </c>
      <c r="AF30" s="32" t="s">
        <v>153</v>
      </c>
      <c r="AG30" s="32" t="s">
        <v>153</v>
      </c>
      <c r="AH30" s="24"/>
    </row>
    <row r="31" ht="35.1" customHeight="1" spans="1:34">
      <c r="A31" s="19" t="s">
        <v>36</v>
      </c>
      <c r="B31" s="19"/>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24"/>
    </row>
    <row r="32" ht="88.5" customHeight="1" spans="1:34">
      <c r="A32" s="16" t="s">
        <v>37</v>
      </c>
      <c r="B32" s="16" t="s">
        <v>154</v>
      </c>
      <c r="C32" s="16" t="s">
        <v>155</v>
      </c>
      <c r="D32" s="16" t="s">
        <v>141</v>
      </c>
      <c r="E32" s="16" t="s">
        <v>150</v>
      </c>
      <c r="F32" s="16" t="s">
        <v>126</v>
      </c>
      <c r="G32" s="16" t="s">
        <v>156</v>
      </c>
      <c r="H32" s="16" t="s">
        <v>157</v>
      </c>
      <c r="I32" s="16">
        <v>136.8</v>
      </c>
      <c r="J32" s="16"/>
      <c r="K32" s="16"/>
      <c r="L32" s="16"/>
      <c r="M32" s="16"/>
      <c r="N32" s="16"/>
      <c r="O32" s="16">
        <v>136.8</v>
      </c>
      <c r="P32" s="16"/>
      <c r="Q32" s="16"/>
      <c r="R32" s="16"/>
      <c r="S32" s="16"/>
      <c r="T32" s="16"/>
      <c r="U32" s="16"/>
      <c r="V32" s="16"/>
      <c r="W32" s="16" t="s">
        <v>103</v>
      </c>
      <c r="X32" s="16" t="s">
        <v>104</v>
      </c>
      <c r="Y32" s="16" t="s">
        <v>123</v>
      </c>
      <c r="Z32" s="16" t="s">
        <v>123</v>
      </c>
      <c r="AA32" s="16" t="s">
        <v>123</v>
      </c>
      <c r="AB32" s="16" t="s">
        <v>123</v>
      </c>
      <c r="AC32" s="16">
        <v>710</v>
      </c>
      <c r="AD32" s="16">
        <v>2141</v>
      </c>
      <c r="AE32" s="16">
        <v>2141</v>
      </c>
      <c r="AF32" s="16" t="s">
        <v>158</v>
      </c>
      <c r="AG32" s="16" t="s">
        <v>159</v>
      </c>
      <c r="AH32" s="24"/>
    </row>
    <row r="33" s="4" customFormat="1" ht="35.1" customHeight="1" spans="1:34">
      <c r="A33" s="17" t="s">
        <v>38</v>
      </c>
      <c r="B33" s="18"/>
      <c r="C33" s="18"/>
      <c r="D33" s="18"/>
      <c r="E33" s="18"/>
      <c r="F33" s="18"/>
      <c r="G33" s="18"/>
      <c r="H33" s="18"/>
      <c r="I33" s="18">
        <f>I34+I35+I36+I37+I38+I39</f>
        <v>491.77</v>
      </c>
      <c r="J33" s="18">
        <f t="shared" ref="J33:V33" si="6">J34+J35+J36+J37+J38+J39</f>
        <v>0</v>
      </c>
      <c r="K33" s="18">
        <f t="shared" si="6"/>
        <v>0</v>
      </c>
      <c r="L33" s="18">
        <f t="shared" si="6"/>
        <v>0</v>
      </c>
      <c r="M33" s="18">
        <f t="shared" si="6"/>
        <v>0</v>
      </c>
      <c r="N33" s="18">
        <f t="shared" si="6"/>
        <v>0</v>
      </c>
      <c r="O33" s="18">
        <f t="shared" si="6"/>
        <v>325.87</v>
      </c>
      <c r="P33" s="18">
        <f t="shared" si="6"/>
        <v>0</v>
      </c>
      <c r="Q33" s="18">
        <f t="shared" si="6"/>
        <v>0</v>
      </c>
      <c r="R33" s="18">
        <f t="shared" si="6"/>
        <v>0</v>
      </c>
      <c r="S33" s="18">
        <f t="shared" si="6"/>
        <v>0</v>
      </c>
      <c r="T33" s="18">
        <f t="shared" si="6"/>
        <v>0</v>
      </c>
      <c r="U33" s="18">
        <f t="shared" si="6"/>
        <v>0</v>
      </c>
      <c r="V33" s="18">
        <f t="shared" si="6"/>
        <v>165.9</v>
      </c>
      <c r="W33" s="18"/>
      <c r="X33" s="18"/>
      <c r="Y33" s="18"/>
      <c r="Z33" s="18"/>
      <c r="AA33" s="18"/>
      <c r="AB33" s="18"/>
      <c r="AC33" s="18"/>
      <c r="AD33" s="18"/>
      <c r="AE33" s="18"/>
      <c r="AF33" s="18"/>
      <c r="AG33" s="18"/>
      <c r="AH33" s="36"/>
    </row>
    <row r="34" ht="35.1" customHeight="1" spans="1:34">
      <c r="A34" s="19" t="s">
        <v>39</v>
      </c>
      <c r="B34" s="19" t="s">
        <v>160</v>
      </c>
      <c r="C34" s="16" t="s">
        <v>161</v>
      </c>
      <c r="D34" s="16" t="s">
        <v>141</v>
      </c>
      <c r="E34" s="16" t="s">
        <v>150</v>
      </c>
      <c r="F34" s="16" t="s">
        <v>126</v>
      </c>
      <c r="G34" s="16" t="s">
        <v>162</v>
      </c>
      <c r="H34" s="16" t="s">
        <v>163</v>
      </c>
      <c r="I34" s="16">
        <v>453.26</v>
      </c>
      <c r="J34" s="16"/>
      <c r="K34" s="16"/>
      <c r="L34" s="16"/>
      <c r="M34" s="16"/>
      <c r="N34" s="16"/>
      <c r="O34" s="16">
        <v>287.36</v>
      </c>
      <c r="P34" s="16"/>
      <c r="Q34" s="16"/>
      <c r="R34" s="16"/>
      <c r="S34" s="16"/>
      <c r="T34" s="16"/>
      <c r="U34" s="16"/>
      <c r="V34" s="16">
        <v>165.9</v>
      </c>
      <c r="W34" s="16" t="s">
        <v>103</v>
      </c>
      <c r="X34" s="16" t="s">
        <v>104</v>
      </c>
      <c r="Y34" s="16" t="s">
        <v>123</v>
      </c>
      <c r="Z34" s="16" t="s">
        <v>123</v>
      </c>
      <c r="AA34" s="16" t="s">
        <v>123</v>
      </c>
      <c r="AB34" s="16" t="s">
        <v>123</v>
      </c>
      <c r="AC34" s="16"/>
      <c r="AD34" s="16">
        <v>5925</v>
      </c>
      <c r="AE34" s="16">
        <v>5925</v>
      </c>
      <c r="AF34" s="16" t="s">
        <v>164</v>
      </c>
      <c r="AG34" s="16" t="s">
        <v>165</v>
      </c>
      <c r="AH34" s="24"/>
    </row>
    <row r="35" ht="35.1" customHeight="1" spans="1:34">
      <c r="A35" s="19" t="s">
        <v>40</v>
      </c>
      <c r="B35" s="19" t="s">
        <v>166</v>
      </c>
      <c r="C35" s="16" t="s">
        <v>167</v>
      </c>
      <c r="D35" s="16" t="s">
        <v>141</v>
      </c>
      <c r="E35" s="16" t="s">
        <v>150</v>
      </c>
      <c r="F35" s="16" t="s">
        <v>126</v>
      </c>
      <c r="G35" s="16" t="s">
        <v>162</v>
      </c>
      <c r="H35" s="16" t="s">
        <v>163</v>
      </c>
      <c r="I35" s="16">
        <v>38.51</v>
      </c>
      <c r="J35" s="16"/>
      <c r="K35" s="16"/>
      <c r="L35" s="16"/>
      <c r="M35" s="16"/>
      <c r="N35" s="16"/>
      <c r="O35" s="16">
        <v>38.51</v>
      </c>
      <c r="P35" s="16"/>
      <c r="Q35" s="16"/>
      <c r="R35" s="16"/>
      <c r="S35" s="16"/>
      <c r="T35" s="16"/>
      <c r="U35" s="16"/>
      <c r="V35" s="16"/>
      <c r="W35" s="16" t="s">
        <v>103</v>
      </c>
      <c r="X35" s="16" t="s">
        <v>104</v>
      </c>
      <c r="Y35" s="16" t="s">
        <v>123</v>
      </c>
      <c r="Z35" s="16" t="s">
        <v>123</v>
      </c>
      <c r="AA35" s="16" t="s">
        <v>123</v>
      </c>
      <c r="AB35" s="16" t="s">
        <v>123</v>
      </c>
      <c r="AC35" s="16"/>
      <c r="AD35" s="16">
        <v>5925</v>
      </c>
      <c r="AE35" s="16">
        <v>5925</v>
      </c>
      <c r="AF35" s="16" t="s">
        <v>168</v>
      </c>
      <c r="AG35" s="16" t="s">
        <v>167</v>
      </c>
      <c r="AH35" s="24"/>
    </row>
    <row r="36" ht="35.1" customHeight="1" spans="1:34">
      <c r="A36" s="16" t="s">
        <v>41</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24"/>
    </row>
    <row r="37" ht="35.1" customHeight="1" spans="1:34">
      <c r="A37" s="16" t="s">
        <v>42</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24"/>
    </row>
    <row r="38" ht="35.1" customHeight="1" spans="1:34">
      <c r="A38" s="16" t="s">
        <v>43</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24"/>
    </row>
    <row r="39" ht="35.1" customHeight="1" spans="1:34">
      <c r="A39" s="16" t="s">
        <v>44</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24"/>
    </row>
    <row r="40" s="4" customFormat="1" ht="35.1" customHeight="1" spans="1:34">
      <c r="A40" s="17" t="s">
        <v>45</v>
      </c>
      <c r="B40" s="18"/>
      <c r="C40" s="18"/>
      <c r="D40" s="18"/>
      <c r="E40" s="18"/>
      <c r="F40" s="18"/>
      <c r="G40" s="18"/>
      <c r="H40" s="18"/>
      <c r="I40" s="18">
        <f>I41</f>
        <v>0</v>
      </c>
      <c r="J40" s="18">
        <f t="shared" ref="J40:V40" si="7">J41</f>
        <v>0</v>
      </c>
      <c r="K40" s="18">
        <f t="shared" si="7"/>
        <v>0</v>
      </c>
      <c r="L40" s="18">
        <f t="shared" si="7"/>
        <v>0</v>
      </c>
      <c r="M40" s="18">
        <f t="shared" si="7"/>
        <v>0</v>
      </c>
      <c r="N40" s="18">
        <f t="shared" si="7"/>
        <v>0</v>
      </c>
      <c r="O40" s="18">
        <f t="shared" si="7"/>
        <v>0</v>
      </c>
      <c r="P40" s="18">
        <f t="shared" si="7"/>
        <v>0</v>
      </c>
      <c r="Q40" s="18">
        <f t="shared" si="7"/>
        <v>0</v>
      </c>
      <c r="R40" s="18">
        <f t="shared" si="7"/>
        <v>0</v>
      </c>
      <c r="S40" s="18">
        <f t="shared" si="7"/>
        <v>0</v>
      </c>
      <c r="T40" s="18">
        <f t="shared" si="7"/>
        <v>0</v>
      </c>
      <c r="U40" s="18">
        <f t="shared" si="7"/>
        <v>0</v>
      </c>
      <c r="V40" s="18">
        <f t="shared" si="7"/>
        <v>0</v>
      </c>
      <c r="W40" s="18"/>
      <c r="X40" s="18"/>
      <c r="Y40" s="18"/>
      <c r="Z40" s="18"/>
      <c r="AA40" s="18"/>
      <c r="AB40" s="18"/>
      <c r="AC40" s="18"/>
      <c r="AD40" s="18"/>
      <c r="AE40" s="18"/>
      <c r="AF40" s="18"/>
      <c r="AG40" s="18"/>
      <c r="AH40" s="36"/>
    </row>
    <row r="41" ht="35.1" customHeight="1" spans="1:34">
      <c r="A41" s="16" t="s">
        <v>46</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24"/>
    </row>
    <row r="42" s="4" customFormat="1" ht="35.1" customHeight="1" spans="1:34">
      <c r="A42" s="17" t="s">
        <v>47</v>
      </c>
      <c r="B42" s="18"/>
      <c r="C42" s="18"/>
      <c r="D42" s="18"/>
      <c r="E42" s="18"/>
      <c r="F42" s="18"/>
      <c r="G42" s="18"/>
      <c r="H42" s="18"/>
      <c r="I42" s="18">
        <f>I43+I44+I45+I46+I47</f>
        <v>40</v>
      </c>
      <c r="J42" s="18">
        <f>J43+J44+J45+J46+J47</f>
        <v>0</v>
      </c>
      <c r="K42" s="18">
        <f t="shared" ref="K42:V42" si="8">K43+K44+K45+K46+K47</f>
        <v>0</v>
      </c>
      <c r="L42" s="18">
        <f t="shared" si="8"/>
        <v>0</v>
      </c>
      <c r="M42" s="18">
        <f t="shared" si="8"/>
        <v>0</v>
      </c>
      <c r="N42" s="18">
        <f t="shared" si="8"/>
        <v>0</v>
      </c>
      <c r="O42" s="18">
        <f t="shared" si="8"/>
        <v>40</v>
      </c>
      <c r="P42" s="18">
        <f t="shared" si="8"/>
        <v>0</v>
      </c>
      <c r="Q42" s="18">
        <f t="shared" si="8"/>
        <v>0</v>
      </c>
      <c r="R42" s="18">
        <f t="shared" si="8"/>
        <v>0</v>
      </c>
      <c r="S42" s="18">
        <f t="shared" si="8"/>
        <v>0</v>
      </c>
      <c r="T42" s="18">
        <f t="shared" si="8"/>
        <v>0</v>
      </c>
      <c r="U42" s="18">
        <f t="shared" si="8"/>
        <v>0</v>
      </c>
      <c r="V42" s="18">
        <f t="shared" si="8"/>
        <v>0</v>
      </c>
      <c r="W42" s="18"/>
      <c r="X42" s="18"/>
      <c r="Y42" s="18"/>
      <c r="Z42" s="18"/>
      <c r="AA42" s="18"/>
      <c r="AB42" s="18"/>
      <c r="AC42" s="18"/>
      <c r="AD42" s="18"/>
      <c r="AE42" s="18"/>
      <c r="AF42" s="18"/>
      <c r="AG42" s="18"/>
      <c r="AH42" s="36"/>
    </row>
    <row r="43" ht="35.1" customHeight="1" spans="1:34">
      <c r="A43" s="16" t="s">
        <v>48</v>
      </c>
      <c r="B43" s="16" t="s">
        <v>169</v>
      </c>
      <c r="C43" s="16" t="s">
        <v>170</v>
      </c>
      <c r="D43" s="16" t="s">
        <v>141</v>
      </c>
      <c r="E43" s="16" t="s">
        <v>141</v>
      </c>
      <c r="F43" s="16" t="s">
        <v>126</v>
      </c>
      <c r="G43" s="16" t="s">
        <v>151</v>
      </c>
      <c r="H43" s="16" t="s">
        <v>171</v>
      </c>
      <c r="I43" s="16">
        <v>40</v>
      </c>
      <c r="J43" s="16">
        <v>0</v>
      </c>
      <c r="K43" s="16"/>
      <c r="L43" s="16"/>
      <c r="M43" s="16"/>
      <c r="N43" s="16"/>
      <c r="O43" s="16">
        <v>40</v>
      </c>
      <c r="P43" s="16"/>
      <c r="Q43" s="16"/>
      <c r="R43" s="16"/>
      <c r="S43" s="16"/>
      <c r="T43" s="16"/>
      <c r="U43" s="16"/>
      <c r="V43" s="16"/>
      <c r="W43" s="16" t="s">
        <v>122</v>
      </c>
      <c r="X43" s="16" t="s">
        <v>104</v>
      </c>
      <c r="Y43" s="16" t="s">
        <v>123</v>
      </c>
      <c r="Z43" s="16" t="s">
        <v>123</v>
      </c>
      <c r="AA43" s="16" t="s">
        <v>123</v>
      </c>
      <c r="AB43" s="16" t="s">
        <v>123</v>
      </c>
      <c r="AC43" s="16">
        <v>275</v>
      </c>
      <c r="AD43" s="16">
        <v>275</v>
      </c>
      <c r="AE43" s="16">
        <v>1368</v>
      </c>
      <c r="AF43" s="16" t="s">
        <v>172</v>
      </c>
      <c r="AG43" s="16" t="s">
        <v>172</v>
      </c>
      <c r="AH43" s="24"/>
    </row>
    <row r="44" ht="50.1" customHeight="1" spans="1:34">
      <c r="A44" s="16" t="s">
        <v>49</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24"/>
    </row>
    <row r="45" ht="35.1" customHeight="1" spans="1:34">
      <c r="A45" s="19" t="s">
        <v>50</v>
      </c>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24"/>
    </row>
    <row r="46" ht="35.1" customHeight="1" spans="1:34">
      <c r="A46" s="19" t="s">
        <v>51</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24"/>
    </row>
    <row r="47" ht="35.1" customHeight="1" spans="1:34">
      <c r="A47" s="19" t="s">
        <v>23</v>
      </c>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24"/>
    </row>
    <row r="48" s="4" customFormat="1" ht="35.1" customHeight="1" spans="1:34">
      <c r="A48" s="17" t="s">
        <v>52</v>
      </c>
      <c r="B48" s="18"/>
      <c r="C48" s="18"/>
      <c r="D48" s="18"/>
      <c r="E48" s="18"/>
      <c r="F48" s="18"/>
      <c r="G48" s="18"/>
      <c r="H48" s="18"/>
      <c r="I48" s="18">
        <f>I49+I50+I51</f>
        <v>200</v>
      </c>
      <c r="J48" s="18">
        <f t="shared" ref="J48:V48" si="9">J49+J50+J51</f>
        <v>200</v>
      </c>
      <c r="K48" s="18">
        <f t="shared" si="9"/>
        <v>0</v>
      </c>
      <c r="L48" s="18">
        <f t="shared" si="9"/>
        <v>200</v>
      </c>
      <c r="M48" s="18">
        <f t="shared" si="9"/>
        <v>0</v>
      </c>
      <c r="N48" s="18">
        <f t="shared" si="9"/>
        <v>0</v>
      </c>
      <c r="O48" s="18">
        <f t="shared" si="9"/>
        <v>0</v>
      </c>
      <c r="P48" s="18">
        <f t="shared" si="9"/>
        <v>0</v>
      </c>
      <c r="Q48" s="18">
        <f t="shared" si="9"/>
        <v>0</v>
      </c>
      <c r="R48" s="18">
        <f t="shared" si="9"/>
        <v>0</v>
      </c>
      <c r="S48" s="18">
        <f t="shared" si="9"/>
        <v>0</v>
      </c>
      <c r="T48" s="18">
        <f t="shared" si="9"/>
        <v>0</v>
      </c>
      <c r="U48" s="18">
        <f t="shared" si="9"/>
        <v>0</v>
      </c>
      <c r="V48" s="18">
        <f t="shared" si="9"/>
        <v>0</v>
      </c>
      <c r="W48" s="18"/>
      <c r="X48" s="18"/>
      <c r="Y48" s="18"/>
      <c r="Z48" s="18"/>
      <c r="AA48" s="18"/>
      <c r="AB48" s="18"/>
      <c r="AC48" s="18"/>
      <c r="AD48" s="18"/>
      <c r="AE48" s="18"/>
      <c r="AF48" s="18"/>
      <c r="AG48" s="18"/>
      <c r="AH48" s="36"/>
    </row>
    <row r="49" ht="35.1" customHeight="1" spans="1:34">
      <c r="A49" s="19" t="s">
        <v>53</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24"/>
    </row>
    <row r="50" ht="35.1" customHeight="1" spans="1:34">
      <c r="A50" s="19" t="s">
        <v>54</v>
      </c>
      <c r="B50" s="21" t="s">
        <v>173</v>
      </c>
      <c r="C50" s="23" t="s">
        <v>174</v>
      </c>
      <c r="D50" s="21" t="s">
        <v>175</v>
      </c>
      <c r="E50" s="21" t="s">
        <v>176</v>
      </c>
      <c r="F50" s="21" t="s">
        <v>126</v>
      </c>
      <c r="G50" s="21" t="s">
        <v>175</v>
      </c>
      <c r="H50" s="21" t="s">
        <v>177</v>
      </c>
      <c r="I50" s="16">
        <v>200</v>
      </c>
      <c r="J50" s="16">
        <v>200</v>
      </c>
      <c r="K50" s="16"/>
      <c r="L50" s="16">
        <v>200</v>
      </c>
      <c r="M50" s="16"/>
      <c r="N50" s="16"/>
      <c r="O50" s="16"/>
      <c r="P50" s="16"/>
      <c r="Q50" s="16"/>
      <c r="R50" s="16"/>
      <c r="S50" s="16"/>
      <c r="T50" s="16"/>
      <c r="U50" s="16"/>
      <c r="V50" s="16"/>
      <c r="W50" s="16" t="s">
        <v>122</v>
      </c>
      <c r="X50" s="16" t="s">
        <v>104</v>
      </c>
      <c r="Y50" s="16" t="s">
        <v>123</v>
      </c>
      <c r="Z50" s="16" t="s">
        <v>123</v>
      </c>
      <c r="AA50" s="16" t="s">
        <v>123</v>
      </c>
      <c r="AB50" s="16" t="s">
        <v>123</v>
      </c>
      <c r="AC50" s="16">
        <v>22</v>
      </c>
      <c r="AD50" s="16">
        <v>62</v>
      </c>
      <c r="AE50" s="16">
        <v>2538</v>
      </c>
      <c r="AF50" s="21" t="s">
        <v>178</v>
      </c>
      <c r="AG50" s="21" t="s">
        <v>179</v>
      </c>
      <c r="AH50" s="24"/>
    </row>
    <row r="51" ht="35.1" customHeight="1" spans="1:34">
      <c r="A51" s="19" t="s">
        <v>55</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row>
    <row r="52" s="4" customFormat="1" ht="35.1" customHeight="1" spans="1:34">
      <c r="A52" s="17" t="s">
        <v>56</v>
      </c>
      <c r="B52" s="18"/>
      <c r="C52" s="18"/>
      <c r="D52" s="18"/>
      <c r="E52" s="18"/>
      <c r="F52" s="18"/>
      <c r="G52" s="18"/>
      <c r="H52" s="18"/>
      <c r="I52" s="18">
        <f>I53+I54+I55+I56+I57</f>
        <v>1282.5</v>
      </c>
      <c r="J52" s="18">
        <f t="shared" ref="J52:V52" si="10">J53+J54+J55+J56+J57</f>
        <v>0</v>
      </c>
      <c r="K52" s="18">
        <f t="shared" si="10"/>
        <v>0</v>
      </c>
      <c r="L52" s="18">
        <f t="shared" si="10"/>
        <v>0</v>
      </c>
      <c r="M52" s="18">
        <f t="shared" si="10"/>
        <v>0</v>
      </c>
      <c r="N52" s="18">
        <f t="shared" si="10"/>
        <v>0</v>
      </c>
      <c r="O52" s="18">
        <f t="shared" si="10"/>
        <v>1282.5</v>
      </c>
      <c r="P52" s="18">
        <f t="shared" si="10"/>
        <v>0</v>
      </c>
      <c r="Q52" s="18">
        <f t="shared" si="10"/>
        <v>0</v>
      </c>
      <c r="R52" s="18">
        <f t="shared" si="10"/>
        <v>0</v>
      </c>
      <c r="S52" s="18">
        <f t="shared" si="10"/>
        <v>0</v>
      </c>
      <c r="T52" s="18">
        <f t="shared" si="10"/>
        <v>0</v>
      </c>
      <c r="U52" s="18">
        <f t="shared" si="10"/>
        <v>0</v>
      </c>
      <c r="V52" s="18">
        <f t="shared" si="10"/>
        <v>0</v>
      </c>
      <c r="W52" s="18"/>
      <c r="X52" s="18"/>
      <c r="Y52" s="18"/>
      <c r="Z52" s="18"/>
      <c r="AA52" s="18"/>
      <c r="AB52" s="18"/>
      <c r="AC52" s="18"/>
      <c r="AD52" s="18"/>
      <c r="AE52" s="18"/>
      <c r="AF52" s="18"/>
      <c r="AG52" s="18"/>
      <c r="AH52" s="36"/>
    </row>
    <row r="53" ht="51" customHeight="1" spans="1:34">
      <c r="A53" s="19" t="s">
        <v>57</v>
      </c>
      <c r="B53" s="25" t="s">
        <v>180</v>
      </c>
      <c r="C53" s="25" t="s">
        <v>181</v>
      </c>
      <c r="D53" s="26" t="s">
        <v>141</v>
      </c>
      <c r="E53" s="26" t="s">
        <v>182</v>
      </c>
      <c r="F53" s="26" t="s">
        <v>126</v>
      </c>
      <c r="G53" s="16" t="s">
        <v>183</v>
      </c>
      <c r="H53" s="16" t="s">
        <v>184</v>
      </c>
      <c r="I53" s="16">
        <v>1058</v>
      </c>
      <c r="J53" s="16"/>
      <c r="K53" s="16"/>
      <c r="L53" s="16"/>
      <c r="M53" s="16"/>
      <c r="N53" s="16"/>
      <c r="O53" s="16">
        <v>1058</v>
      </c>
      <c r="P53" s="16"/>
      <c r="Q53" s="16"/>
      <c r="R53" s="16"/>
      <c r="S53" s="16"/>
      <c r="T53" s="16"/>
      <c r="U53" s="16"/>
      <c r="V53" s="16"/>
      <c r="W53" s="25" t="s">
        <v>103</v>
      </c>
      <c r="X53" s="16" t="s">
        <v>104</v>
      </c>
      <c r="Y53" s="16" t="s">
        <v>123</v>
      </c>
      <c r="Z53" s="16" t="s">
        <v>123</v>
      </c>
      <c r="AA53" s="16" t="s">
        <v>123</v>
      </c>
      <c r="AB53" s="16" t="s">
        <v>123</v>
      </c>
      <c r="AC53" s="16">
        <v>509</v>
      </c>
      <c r="AD53" s="16">
        <v>1365</v>
      </c>
      <c r="AE53" s="16">
        <v>2385</v>
      </c>
      <c r="AF53" s="25" t="s">
        <v>185</v>
      </c>
      <c r="AG53" s="25" t="s">
        <v>186</v>
      </c>
      <c r="AH53" s="24"/>
    </row>
    <row r="54" ht="60.95" customHeight="1" spans="1:34">
      <c r="A54" s="19" t="s">
        <v>58</v>
      </c>
      <c r="B54" s="25" t="s">
        <v>187</v>
      </c>
      <c r="C54" s="25" t="s">
        <v>188</v>
      </c>
      <c r="D54" s="25" t="s">
        <v>141</v>
      </c>
      <c r="E54" s="26" t="s">
        <v>182</v>
      </c>
      <c r="F54" s="26" t="s">
        <v>126</v>
      </c>
      <c r="G54" s="16" t="s">
        <v>183</v>
      </c>
      <c r="H54" s="16" t="s">
        <v>184</v>
      </c>
      <c r="I54" s="16">
        <v>180.8</v>
      </c>
      <c r="J54" s="16"/>
      <c r="K54" s="16"/>
      <c r="L54" s="16"/>
      <c r="M54" s="16"/>
      <c r="N54" s="16"/>
      <c r="O54" s="16">
        <v>180.8</v>
      </c>
      <c r="P54" s="16"/>
      <c r="Q54" s="16"/>
      <c r="R54" s="16"/>
      <c r="S54" s="16"/>
      <c r="T54" s="16"/>
      <c r="U54" s="16"/>
      <c r="V54" s="16"/>
      <c r="W54" s="25" t="s">
        <v>103</v>
      </c>
      <c r="X54" s="16" t="s">
        <v>104</v>
      </c>
      <c r="Y54" s="16" t="s">
        <v>123</v>
      </c>
      <c r="Z54" s="16" t="s">
        <v>123</v>
      </c>
      <c r="AA54" s="16" t="s">
        <v>123</v>
      </c>
      <c r="AB54" s="16" t="s">
        <v>123</v>
      </c>
      <c r="AC54" s="16">
        <v>203</v>
      </c>
      <c r="AD54" s="16">
        <v>211</v>
      </c>
      <c r="AE54" s="16">
        <v>285</v>
      </c>
      <c r="AF54" s="25" t="s">
        <v>185</v>
      </c>
      <c r="AG54" s="25" t="s">
        <v>189</v>
      </c>
      <c r="AH54" s="24"/>
    </row>
    <row r="55" ht="35.1" customHeight="1" spans="1:34">
      <c r="A55" s="19" t="s">
        <v>59</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24"/>
    </row>
    <row r="56" ht="51" customHeight="1" spans="1:34">
      <c r="A56" s="19" t="s">
        <v>60</v>
      </c>
      <c r="B56" s="16" t="s">
        <v>190</v>
      </c>
      <c r="C56" s="16" t="s">
        <v>191</v>
      </c>
      <c r="D56" s="25" t="s">
        <v>141</v>
      </c>
      <c r="E56" s="26" t="s">
        <v>182</v>
      </c>
      <c r="F56" s="26" t="s">
        <v>126</v>
      </c>
      <c r="G56" s="16" t="s">
        <v>183</v>
      </c>
      <c r="H56" s="16" t="s">
        <v>184</v>
      </c>
      <c r="I56" s="16">
        <v>1.7</v>
      </c>
      <c r="J56" s="16"/>
      <c r="K56" s="16"/>
      <c r="L56" s="16"/>
      <c r="M56" s="16"/>
      <c r="N56" s="16"/>
      <c r="O56" s="16">
        <v>1.7</v>
      </c>
      <c r="P56" s="16"/>
      <c r="Q56" s="16"/>
      <c r="R56" s="16"/>
      <c r="S56" s="16"/>
      <c r="T56" s="16"/>
      <c r="U56" s="16"/>
      <c r="V56" s="16"/>
      <c r="W56" s="16" t="s">
        <v>122</v>
      </c>
      <c r="X56" s="16" t="s">
        <v>104</v>
      </c>
      <c r="Y56" s="16" t="s">
        <v>123</v>
      </c>
      <c r="Z56" s="16" t="s">
        <v>123</v>
      </c>
      <c r="AA56" s="16" t="s">
        <v>123</v>
      </c>
      <c r="AB56" s="16" t="s">
        <v>123</v>
      </c>
      <c r="AC56" s="16"/>
      <c r="AD56" s="16">
        <v>7</v>
      </c>
      <c r="AE56" s="16">
        <v>17</v>
      </c>
      <c r="AF56" s="16" t="s">
        <v>192</v>
      </c>
      <c r="AG56" s="25" t="s">
        <v>193</v>
      </c>
      <c r="AH56" s="24"/>
    </row>
    <row r="57" ht="51" customHeight="1" spans="1:34">
      <c r="A57" s="19" t="s">
        <v>61</v>
      </c>
      <c r="B57" s="16" t="s">
        <v>194</v>
      </c>
      <c r="C57" s="25" t="s">
        <v>195</v>
      </c>
      <c r="D57" s="25" t="s">
        <v>141</v>
      </c>
      <c r="E57" s="26" t="s">
        <v>182</v>
      </c>
      <c r="F57" s="26" t="s">
        <v>126</v>
      </c>
      <c r="G57" s="16" t="s">
        <v>183</v>
      </c>
      <c r="H57" s="16" t="s">
        <v>184</v>
      </c>
      <c r="I57" s="16">
        <v>42</v>
      </c>
      <c r="J57" s="16"/>
      <c r="K57" s="16"/>
      <c r="L57" s="16"/>
      <c r="M57" s="16"/>
      <c r="N57" s="16"/>
      <c r="O57" s="16">
        <v>42</v>
      </c>
      <c r="P57" s="16"/>
      <c r="Q57" s="16"/>
      <c r="R57" s="16"/>
      <c r="S57" s="16"/>
      <c r="T57" s="16"/>
      <c r="U57" s="16"/>
      <c r="V57" s="16"/>
      <c r="W57" s="25" t="s">
        <v>122</v>
      </c>
      <c r="X57" s="16" t="s">
        <v>104</v>
      </c>
      <c r="Y57" s="16" t="s">
        <v>123</v>
      </c>
      <c r="Z57" s="16" t="s">
        <v>123</v>
      </c>
      <c r="AA57" s="16" t="s">
        <v>123</v>
      </c>
      <c r="AB57" s="16" t="s">
        <v>123</v>
      </c>
      <c r="AC57" s="16"/>
      <c r="AD57" s="16">
        <v>78</v>
      </c>
      <c r="AE57" s="16">
        <v>156</v>
      </c>
      <c r="AF57" s="25" t="s">
        <v>196</v>
      </c>
      <c r="AG57" s="25" t="s">
        <v>197</v>
      </c>
      <c r="AH57" s="24"/>
    </row>
    <row r="58" s="4" customFormat="1" ht="35.1" customHeight="1" spans="1:34">
      <c r="A58" s="17" t="s">
        <v>62</v>
      </c>
      <c r="B58" s="18"/>
      <c r="C58" s="18"/>
      <c r="D58" s="18"/>
      <c r="E58" s="18"/>
      <c r="F58" s="18"/>
      <c r="G58" s="18"/>
      <c r="H58" s="18"/>
      <c r="I58" s="18">
        <f>I65+I66+I67+I68+I64+I63+I62+I61+I60+I59</f>
        <v>70.6</v>
      </c>
      <c r="J58" s="18">
        <v>46.6</v>
      </c>
      <c r="K58" s="18">
        <v>0</v>
      </c>
      <c r="L58" s="18">
        <f t="shared" ref="J58:V58" si="11">L65+L66+L67+L68+L64+L63+L62+L61+L60+L59</f>
        <v>46.6</v>
      </c>
      <c r="M58" s="18">
        <f t="shared" si="11"/>
        <v>0</v>
      </c>
      <c r="N58" s="18">
        <f t="shared" si="11"/>
        <v>0</v>
      </c>
      <c r="O58" s="18">
        <f>O66+O67+O68</f>
        <v>24</v>
      </c>
      <c r="P58" s="18">
        <f t="shared" si="11"/>
        <v>0</v>
      </c>
      <c r="Q58" s="18">
        <f t="shared" si="11"/>
        <v>0</v>
      </c>
      <c r="R58" s="18">
        <f t="shared" si="11"/>
        <v>0</v>
      </c>
      <c r="S58" s="18">
        <f t="shared" si="11"/>
        <v>0</v>
      </c>
      <c r="T58" s="18">
        <f t="shared" si="11"/>
        <v>0</v>
      </c>
      <c r="U58" s="18">
        <f t="shared" si="11"/>
        <v>0</v>
      </c>
      <c r="V58" s="18">
        <f t="shared" si="11"/>
        <v>0</v>
      </c>
      <c r="W58" s="18"/>
      <c r="X58" s="18"/>
      <c r="Y58" s="18"/>
      <c r="Z58" s="18"/>
      <c r="AA58" s="18"/>
      <c r="AB58" s="18"/>
      <c r="AC58" s="18"/>
      <c r="AD58" s="18"/>
      <c r="AE58" s="18"/>
      <c r="AF58" s="18"/>
      <c r="AG58" s="18"/>
      <c r="AH58" s="36"/>
    </row>
    <row r="59" ht="35.1" customHeight="1" spans="1:34">
      <c r="A59" s="19" t="s">
        <v>63</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24"/>
    </row>
    <row r="60" ht="35.1" customHeight="1" spans="1:34">
      <c r="A60" s="19" t="s">
        <v>64</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24"/>
    </row>
    <row r="61" ht="35.1" customHeight="1" spans="1:34">
      <c r="A61" s="19" t="s">
        <v>65</v>
      </c>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24"/>
    </row>
    <row r="62" ht="35.1" customHeight="1" spans="1:34">
      <c r="A62" s="19" t="s">
        <v>66</v>
      </c>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24"/>
    </row>
    <row r="63" ht="35.1" customHeight="1" spans="1:34">
      <c r="A63" s="19" t="s">
        <v>67</v>
      </c>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24"/>
    </row>
    <row r="64" ht="35.1" customHeight="1" spans="1:34">
      <c r="A64" s="19" t="s">
        <v>68</v>
      </c>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row>
    <row r="65" ht="35.1" customHeight="1" spans="1:34">
      <c r="A65" s="19" t="s">
        <v>69</v>
      </c>
      <c r="B65" s="21" t="s">
        <v>198</v>
      </c>
      <c r="C65" s="21" t="s">
        <v>199</v>
      </c>
      <c r="D65" s="21" t="s">
        <v>141</v>
      </c>
      <c r="E65" s="21" t="s">
        <v>131</v>
      </c>
      <c r="F65" s="21" t="s">
        <v>126</v>
      </c>
      <c r="G65" s="21" t="s">
        <v>130</v>
      </c>
      <c r="H65" s="21" t="s">
        <v>132</v>
      </c>
      <c r="I65" s="16">
        <v>46.6</v>
      </c>
      <c r="J65" s="16">
        <v>46.6</v>
      </c>
      <c r="K65" s="16"/>
      <c r="L65" s="16">
        <v>46.6</v>
      </c>
      <c r="M65" s="16"/>
      <c r="N65" s="16"/>
      <c r="O65" s="16"/>
      <c r="P65" s="16"/>
      <c r="Q65" s="16"/>
      <c r="R65" s="16"/>
      <c r="S65" s="16"/>
      <c r="T65" s="16"/>
      <c r="U65" s="16"/>
      <c r="V65" s="16"/>
      <c r="W65" s="16" t="s">
        <v>122</v>
      </c>
      <c r="X65" s="16" t="s">
        <v>104</v>
      </c>
      <c r="Y65" s="16" t="s">
        <v>123</v>
      </c>
      <c r="Z65" s="16" t="s">
        <v>123</v>
      </c>
      <c r="AA65" s="16" t="s">
        <v>123</v>
      </c>
      <c r="AB65" s="16" t="s">
        <v>123</v>
      </c>
      <c r="AC65" s="16">
        <v>67</v>
      </c>
      <c r="AD65" s="16">
        <v>206</v>
      </c>
      <c r="AE65" s="16">
        <v>2500</v>
      </c>
      <c r="AF65" s="21" t="s">
        <v>200</v>
      </c>
      <c r="AG65" s="21" t="s">
        <v>201</v>
      </c>
      <c r="AH65" s="24"/>
    </row>
    <row r="66" s="5" customFormat="1" ht="35.1" customHeight="1" spans="1:34">
      <c r="A66" s="19"/>
      <c r="B66" s="21" t="s">
        <v>202</v>
      </c>
      <c r="C66" s="21" t="s">
        <v>203</v>
      </c>
      <c r="D66" s="21" t="s">
        <v>141</v>
      </c>
      <c r="E66" s="21" t="s">
        <v>131</v>
      </c>
      <c r="F66" s="21" t="s">
        <v>126</v>
      </c>
      <c r="G66" s="21" t="s">
        <v>175</v>
      </c>
      <c r="H66" s="21" t="s">
        <v>204</v>
      </c>
      <c r="I66" s="16">
        <v>8</v>
      </c>
      <c r="J66" s="16"/>
      <c r="K66" s="24"/>
      <c r="L66" s="16"/>
      <c r="M66" s="16"/>
      <c r="N66" s="16"/>
      <c r="O66" s="16">
        <v>8</v>
      </c>
      <c r="P66" s="16"/>
      <c r="Q66" s="16"/>
      <c r="R66" s="16"/>
      <c r="S66" s="16"/>
      <c r="T66" s="16"/>
      <c r="U66" s="16"/>
      <c r="V66" s="16"/>
      <c r="W66" s="16" t="s">
        <v>122</v>
      </c>
      <c r="X66" s="16" t="s">
        <v>104</v>
      </c>
      <c r="Y66" s="16" t="s">
        <v>123</v>
      </c>
      <c r="Z66" s="16" t="s">
        <v>123</v>
      </c>
      <c r="AA66" s="16" t="s">
        <v>123</v>
      </c>
      <c r="AB66" s="16" t="s">
        <v>123</v>
      </c>
      <c r="AC66" s="16">
        <v>67</v>
      </c>
      <c r="AD66" s="16">
        <v>206</v>
      </c>
      <c r="AE66" s="16">
        <v>2500</v>
      </c>
      <c r="AF66" s="21" t="s">
        <v>205</v>
      </c>
      <c r="AG66" s="21" t="s">
        <v>206</v>
      </c>
      <c r="AH66" s="24"/>
    </row>
    <row r="67" s="5" customFormat="1" ht="35.1" customHeight="1" spans="1:34">
      <c r="A67" s="19"/>
      <c r="B67" s="21" t="s">
        <v>207</v>
      </c>
      <c r="C67" s="21" t="s">
        <v>203</v>
      </c>
      <c r="D67" s="21" t="s">
        <v>141</v>
      </c>
      <c r="E67" s="21" t="s">
        <v>208</v>
      </c>
      <c r="F67" s="21" t="s">
        <v>126</v>
      </c>
      <c r="G67" s="21" t="s">
        <v>175</v>
      </c>
      <c r="H67" s="21" t="s">
        <v>204</v>
      </c>
      <c r="I67" s="16">
        <v>8</v>
      </c>
      <c r="J67" s="16"/>
      <c r="K67" s="24"/>
      <c r="L67" s="16"/>
      <c r="M67" s="16"/>
      <c r="N67" s="16"/>
      <c r="O67" s="16">
        <v>8</v>
      </c>
      <c r="P67" s="16"/>
      <c r="Q67" s="16"/>
      <c r="R67" s="16"/>
      <c r="S67" s="16"/>
      <c r="T67" s="16"/>
      <c r="U67" s="16"/>
      <c r="V67" s="16"/>
      <c r="W67" s="16" t="s">
        <v>122</v>
      </c>
      <c r="X67" s="16" t="s">
        <v>104</v>
      </c>
      <c r="Y67" s="16" t="s">
        <v>123</v>
      </c>
      <c r="Z67" s="16" t="s">
        <v>123</v>
      </c>
      <c r="AA67" s="16" t="s">
        <v>123</v>
      </c>
      <c r="AB67" s="16" t="s">
        <v>123</v>
      </c>
      <c r="AC67" s="16"/>
      <c r="AD67" s="16">
        <v>267</v>
      </c>
      <c r="AE67" s="16">
        <v>4000</v>
      </c>
      <c r="AF67" s="21" t="s">
        <v>205</v>
      </c>
      <c r="AG67" s="21" t="s">
        <v>206</v>
      </c>
      <c r="AH67" s="24"/>
    </row>
    <row r="68" s="5" customFormat="1" ht="35.1" customHeight="1" spans="1:34">
      <c r="A68" s="19"/>
      <c r="B68" s="21" t="s">
        <v>209</v>
      </c>
      <c r="C68" s="21" t="s">
        <v>203</v>
      </c>
      <c r="D68" s="21" t="s">
        <v>141</v>
      </c>
      <c r="E68" s="21" t="s">
        <v>210</v>
      </c>
      <c r="F68" s="21" t="s">
        <v>126</v>
      </c>
      <c r="G68" s="21" t="s">
        <v>175</v>
      </c>
      <c r="H68" s="21" t="s">
        <v>204</v>
      </c>
      <c r="I68" s="16">
        <v>8</v>
      </c>
      <c r="J68" s="16"/>
      <c r="K68" s="24"/>
      <c r="L68" s="16"/>
      <c r="M68" s="16"/>
      <c r="N68" s="16"/>
      <c r="O68" s="16">
        <v>8</v>
      </c>
      <c r="P68" s="16"/>
      <c r="Q68" s="16"/>
      <c r="R68" s="16"/>
      <c r="S68" s="16"/>
      <c r="T68" s="16"/>
      <c r="U68" s="16"/>
      <c r="V68" s="16"/>
      <c r="W68" s="16" t="s">
        <v>122</v>
      </c>
      <c r="X68" s="16" t="s">
        <v>104</v>
      </c>
      <c r="Y68" s="16" t="s">
        <v>123</v>
      </c>
      <c r="Z68" s="16" t="s">
        <v>123</v>
      </c>
      <c r="AA68" s="16" t="s">
        <v>123</v>
      </c>
      <c r="AB68" s="16" t="s">
        <v>123</v>
      </c>
      <c r="AC68" s="16"/>
      <c r="AD68" s="16">
        <v>50</v>
      </c>
      <c r="AE68" s="16">
        <v>2000</v>
      </c>
      <c r="AF68" s="21" t="s">
        <v>205</v>
      </c>
      <c r="AG68" s="21" t="s">
        <v>206</v>
      </c>
      <c r="AH68" s="24"/>
    </row>
    <row r="69" s="4" customFormat="1" ht="35.1" customHeight="1" spans="1:34">
      <c r="A69" s="17" t="s">
        <v>70</v>
      </c>
      <c r="B69" s="18"/>
      <c r="C69" s="18"/>
      <c r="D69" s="18"/>
      <c r="E69" s="18"/>
      <c r="F69" s="18"/>
      <c r="G69" s="18"/>
      <c r="H69" s="18"/>
      <c r="I69" s="18">
        <f>I70+I71+I72+I73</f>
        <v>0</v>
      </c>
      <c r="J69" s="18">
        <f t="shared" ref="J69:V69" si="12">J70+J71+J72+J73</f>
        <v>0</v>
      </c>
      <c r="K69" s="18">
        <f t="shared" si="12"/>
        <v>0</v>
      </c>
      <c r="L69" s="18">
        <f t="shared" si="12"/>
        <v>0</v>
      </c>
      <c r="M69" s="18">
        <f t="shared" si="12"/>
        <v>0</v>
      </c>
      <c r="N69" s="18">
        <f t="shared" si="12"/>
        <v>0</v>
      </c>
      <c r="O69" s="18">
        <f t="shared" si="12"/>
        <v>0</v>
      </c>
      <c r="P69" s="18">
        <f t="shared" si="12"/>
        <v>0</v>
      </c>
      <c r="Q69" s="18">
        <f t="shared" si="12"/>
        <v>0</v>
      </c>
      <c r="R69" s="18">
        <f t="shared" si="12"/>
        <v>0</v>
      </c>
      <c r="S69" s="18">
        <f t="shared" si="12"/>
        <v>0</v>
      </c>
      <c r="T69" s="18">
        <f t="shared" si="12"/>
        <v>0</v>
      </c>
      <c r="U69" s="18">
        <f t="shared" si="12"/>
        <v>0</v>
      </c>
      <c r="V69" s="18">
        <f t="shared" si="12"/>
        <v>0</v>
      </c>
      <c r="W69" s="18"/>
      <c r="X69" s="18"/>
      <c r="Y69" s="18"/>
      <c r="Z69" s="18"/>
      <c r="AA69" s="18"/>
      <c r="AB69" s="18"/>
      <c r="AC69" s="18"/>
      <c r="AD69" s="18"/>
      <c r="AE69" s="18"/>
      <c r="AF69" s="18"/>
      <c r="AG69" s="18"/>
      <c r="AH69" s="36"/>
    </row>
    <row r="70" ht="35.1" customHeight="1" spans="1:34">
      <c r="A70" s="19" t="s">
        <v>71</v>
      </c>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24"/>
    </row>
    <row r="71" ht="35.1" customHeight="1" spans="1:34">
      <c r="A71" s="19" t="s">
        <v>72</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24"/>
    </row>
    <row r="72" ht="35.1" customHeight="1" spans="1:34">
      <c r="A72" s="19" t="s">
        <v>73</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24"/>
    </row>
    <row r="73" ht="35.1" customHeight="1" spans="1:34">
      <c r="A73" s="19" t="s">
        <v>211</v>
      </c>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row>
    <row r="74" s="4" customFormat="1" ht="35.1" customHeight="1" spans="1:34">
      <c r="A74" s="37" t="s">
        <v>75</v>
      </c>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row>
  </sheetData>
  <mergeCells count="26">
    <mergeCell ref="A2:AG2"/>
    <mergeCell ref="D3:E3"/>
    <mergeCell ref="I3:V3"/>
    <mergeCell ref="AK3:AN3"/>
    <mergeCell ref="J4:N4"/>
    <mergeCell ref="O4:V4"/>
    <mergeCell ref="A3:A5"/>
    <mergeCell ref="B3:B5"/>
    <mergeCell ref="C3:C5"/>
    <mergeCell ref="D4:D5"/>
    <mergeCell ref="E4:E5"/>
    <mergeCell ref="F3:F5"/>
    <mergeCell ref="G3:G5"/>
    <mergeCell ref="H3:H5"/>
    <mergeCell ref="I4:I5"/>
    <mergeCell ref="W3:W5"/>
    <mergeCell ref="X3:X5"/>
    <mergeCell ref="Y3:Y5"/>
    <mergeCell ref="Z3:Z5"/>
    <mergeCell ref="AA3:AA5"/>
    <mergeCell ref="AB3:AB5"/>
    <mergeCell ref="AE3:AE5"/>
    <mergeCell ref="AF3:AF5"/>
    <mergeCell ref="AG3:AG5"/>
    <mergeCell ref="AH3:AH5"/>
    <mergeCell ref="AC3:AD4"/>
  </mergeCells>
  <dataValidations count="4">
    <dataValidation type="list" allowBlank="1" showInputMessage="1" showErrorMessage="1" sqref="F36">
      <formula1>$AL$4:$AL$6</formula1>
    </dataValidation>
    <dataValidation type="list" allowBlank="1" showInputMessage="1" showErrorMessage="1" sqref="F2 F52 F55 F6:F35 F37:F50 F58:F63 F65:F1048576">
      <formula1>$AL$4:$AL$7</formula1>
    </dataValidation>
    <dataValidation type="list" allowBlank="1" showInputMessage="1" showErrorMessage="1" sqref="W2 W6:W50 W52:W63 W65:W1048576">
      <formula1>$AM$4:$AM$5</formula1>
    </dataValidation>
    <dataValidation type="list" allowBlank="1" showInputMessage="1" showErrorMessage="1" sqref="X2:AB2 X6:AB50 X52:AB63 X65:AB1048576">
      <formula1>$AN$4:$AN$5</formula1>
    </dataValidation>
  </dataValidations>
  <printOptions horizontalCentered="1"/>
  <pageMargins left="0.551181102362205" right="0.551181102362205" top="0.78740157480315" bottom="0.78740157480315" header="0.511811023622047" footer="0.511811023622047"/>
  <pageSetup paperSize="8" scale="60" firstPageNumber="7" fitToHeight="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Miss huang</cp:lastModifiedBy>
  <dcterms:created xsi:type="dcterms:W3CDTF">2019-07-20T09:28:00Z</dcterms:created>
  <cp:lastPrinted>2019-07-26T07:41:00Z</cp:lastPrinted>
  <dcterms:modified xsi:type="dcterms:W3CDTF">2022-05-18T02:58:47Z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2C49C18C5DE741B4ADF3F6DF52A99A44</vt:lpwstr>
  </property>
</Properties>
</file>