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高新" sheetId="8" r:id="rId1"/>
  </sheets>
  <externalReferences>
    <externalReference r:id="rId2"/>
    <externalReference r:id="rId3"/>
  </externalReferences>
  <definedNames>
    <definedName name="_xlnm._FilterDatabase" localSheetId="0" hidden="1">高新!#REF!</definedName>
    <definedName name="_xlnm.Print_Titles" localSheetId="0">高新!$3:$5</definedName>
  </definedNames>
  <calcPr calcId="144525"/>
</workbook>
</file>

<file path=xl/sharedStrings.xml><?xml version="1.0" encoding="utf-8"?>
<sst xmlns="http://schemas.openxmlformats.org/spreadsheetml/2006/main" count="98" uniqueCount="55">
  <si>
    <t>高新区2020年度财政专项扶贫资金项目建设进度表</t>
  </si>
  <si>
    <t>统计时间：2020年11月7日</t>
  </si>
  <si>
    <t>项目类别</t>
  </si>
  <si>
    <t>项目子类型</t>
  </si>
  <si>
    <t>项目名称</t>
  </si>
  <si>
    <t>建设内容及规模</t>
  </si>
  <si>
    <t>项目实施地点</t>
  </si>
  <si>
    <t>项目主管单位</t>
  </si>
  <si>
    <t>项目实施单位</t>
  </si>
  <si>
    <t>项目预算总投资（万元）</t>
  </si>
  <si>
    <t>项目建设进度</t>
  </si>
  <si>
    <t>已报账
金额</t>
  </si>
  <si>
    <t>受益贫困人数</t>
  </si>
  <si>
    <t>受益总人数</t>
  </si>
  <si>
    <t>小计</t>
  </si>
  <si>
    <t>财政专项扶贫资金</t>
  </si>
  <si>
    <t>中央</t>
  </si>
  <si>
    <t>省级</t>
  </si>
  <si>
    <t>市级</t>
  </si>
  <si>
    <t>县级</t>
  </si>
  <si>
    <t>（%）</t>
  </si>
  <si>
    <t>（万元）</t>
  </si>
  <si>
    <t>总   计</t>
  </si>
  <si>
    <t>教育扶贫</t>
  </si>
  <si>
    <t>享受"雨露计划"职业教育补助</t>
  </si>
  <si>
    <r>
      <rPr>
        <sz val="10"/>
        <rFont val="宋体"/>
        <charset val="0"/>
      </rPr>
      <t>高新区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</t>
    </r>
    <r>
      <rPr>
        <sz val="10"/>
        <rFont val="Courier New"/>
        <charset val="0"/>
      </rPr>
      <t>-2019</t>
    </r>
    <r>
      <rPr>
        <sz val="10"/>
        <rFont val="宋体"/>
        <charset val="0"/>
      </rPr>
      <t>年雨露计划补助</t>
    </r>
  </si>
  <si>
    <t>高新区社管局</t>
  </si>
  <si>
    <t>金融扶贫</t>
  </si>
  <si>
    <t>扶贫小额信贷贴息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</si>
  <si>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年高新区扶贫小额贷款贴息</t>
    </r>
  </si>
  <si>
    <t>2020年扶贫小额信贷贴息136436.36元</t>
  </si>
  <si>
    <t>高新区</t>
  </si>
  <si>
    <t>汉滨区扶贫开发局</t>
  </si>
  <si>
    <t>其他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</si>
  <si>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年高新区互助资金占用费补贴</t>
    </r>
  </si>
  <si>
    <t>生活条件改善</t>
  </si>
  <si>
    <t>解决安全饮水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</si>
  <si>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年长沟村人畜饮水二期工程</t>
    </r>
  </si>
  <si>
    <t>新修供水DN25-DN90支管道4877米，DN25入户管道8200米。</t>
  </si>
  <si>
    <t>长沟村</t>
  </si>
  <si>
    <t>社区管理局</t>
  </si>
  <si>
    <t>村基础设施</t>
  </si>
  <si>
    <t>通村、组硬化路及护栏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</si>
  <si>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年安康高新区水田沟村老屋湾、四级坝基础道路工程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</si>
  <si>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年安康高新区余河洞社区通组道路</t>
    </r>
  </si>
  <si>
    <t>高新区社管分局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</si>
  <si>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</t>
    </r>
    <r>
      <rPr>
        <sz val="10"/>
        <rFont val="Courier New"/>
        <charset val="0"/>
      </rPr>
      <t>316</t>
    </r>
    <r>
      <rPr>
        <sz val="10"/>
        <rFont val="宋体"/>
        <charset val="0"/>
      </rPr>
      <t>国道大同电力分局至陈家营村委会（油返砂续建）</t>
    </r>
  </si>
  <si>
    <t>高新区住建局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</si>
  <si>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年高新区三中村道至高河村委会（油返砂续建）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</si>
  <si>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年高新区高河村委会至江安村委会（油返砂续建）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</si>
  <si>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</t>
    </r>
    <r>
      <rPr>
        <sz val="10"/>
        <rFont val="Courier New"/>
        <charset val="0"/>
      </rPr>
      <t>316</t>
    </r>
    <r>
      <rPr>
        <sz val="10"/>
        <rFont val="宋体"/>
        <charset val="0"/>
      </rPr>
      <t>国道格林安置点口至三中村委会（油返砂续建）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</si>
  <si>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年高新区陈家营村委会至全胜村委会（油返砂续建）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</si>
  <si>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年高新区全胜村委会至联合村委会（油返砂续建）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</si>
  <si>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</t>
    </r>
    <r>
      <rPr>
        <sz val="10"/>
        <rFont val="Courier New"/>
        <charset val="0"/>
      </rPr>
      <t>316</t>
    </r>
    <r>
      <rPr>
        <sz val="10"/>
        <rFont val="宋体"/>
        <charset val="0"/>
      </rPr>
      <t>国道付家河大桥至经月河过水路面至村委会（油返砂续建）</t>
    </r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</si>
  <si>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年高新区丁家营村委会至原建设乡政府（油返砂续建）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</si>
</sst>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Courier New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protection locked="0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70">
    <cellStyle name="常规" xfId="0" builtinId="0"/>
    <cellStyle name="常规 18 3" xfId="1"/>
    <cellStyle name="货币[0]" xfId="2" builtinId="7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3 10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警告文本" xfId="18" builtinId="11"/>
    <cellStyle name="常规 300" xfId="19"/>
    <cellStyle name="60% - 强调文字颜色 2" xfId="20" builtinId="36"/>
    <cellStyle name="标题 4" xfId="21" builtinId="19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10" xfId="55"/>
    <cellStyle name="60% - 强调文字颜色 6" xfId="56" builtinId="52"/>
    <cellStyle name="常规 10 10" xfId="57"/>
    <cellStyle name="常规 111" xfId="58"/>
    <cellStyle name="常规 12 2" xfId="59"/>
    <cellStyle name="常规 15" xfId="60"/>
    <cellStyle name="常规 20" xfId="61"/>
    <cellStyle name="常规 2" xfId="62"/>
    <cellStyle name="常规 2 2 3 2" xfId="63"/>
    <cellStyle name="常规 23" xfId="64"/>
    <cellStyle name="常规 3" xfId="65"/>
    <cellStyle name="常规 4" xfId="66"/>
    <cellStyle name="常规 4 3" xfId="67"/>
    <cellStyle name="常规 5" xfId="68"/>
    <cellStyle name="常规 7" xfId="69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206;&#36139;&#25206;&#36139;\2016&#24180;&#33267;2020&#24180;&#25206;&#36139;&#31995;&#32479;&#39033;&#30446;&#24211;\11.8&#39640;&#26032;&#21306;2016-2020&#24180;&#39033;&#30446;&#24211;\11.8&#39640;&#26032;&#21306;2016-2020&#24180;&#39033;&#30446;&#24211;\&#65288;11.18&#65289;&#39640;&#26032;&#21306;2016-2020&#24180;&#39033;&#30446;&#24211;\11&#26376;18&#26085;2016&#24180;&#33267;2020&#24180;&#39033;&#30446;&#24211;\&#39640;&#26032;&#21306;2020&#24180;&#39033;&#30446;&#24211;&#65288;&#39640;&#26032;+&#27721;&#28392;+&#24658;&#21475;&#65289;\&#65288;&#26368;&#32456;&#29256;&#65289;&#39640;&#26032;&#21306;2020&#24180;&#39033;&#30446;&#24211;&#65288;51&#20010;&#26449;&#65289;%20-%20&#21103;&#26412;%20-%20&#21103;&#26412;%20-%20&#21103;&#26412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o\Documents\WeChat%20Files\wxid_nekwc7ppz9f622\FileStorage\File\2020-11\&#65288;&#31995;&#32479;&#21512;&#24182;&#21518;10.28&#35843;&#25972;&#65289;&#39640;&#26032;&#21306;2020&#24180;&#39033;&#30446;&#24211;&#65288;51&#20010;&#26449;&#65289;%20-%20&#21103;&#26412;%20-%20&#21103;&#26412;%20-%20&#21103;&#26412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汇总"/>
      <sheetName val="项目库明细"/>
      <sheetName val="Sheet3"/>
    </sheetNames>
    <sheetDataSet>
      <sheetData sheetId="0"/>
      <sheetData sheetId="1">
        <row r="14">
          <cell r="B14" t="str">
            <v>高新区2020年产业补助</v>
          </cell>
          <cell r="C14" t="str">
            <v>对高新区2020年贫困户生产经营性收入达到1万元以上的户数进行补助</v>
          </cell>
        </row>
        <row r="15">
          <cell r="B15">
            <v>3</v>
          </cell>
        </row>
        <row r="16">
          <cell r="B16" t="str">
            <v>高新区2020年高新区贫困户外出务工补助（30村） </v>
          </cell>
          <cell r="C16" t="str">
            <v>对高新区2020年贫困户外出务工补助</v>
          </cell>
        </row>
        <row r="17">
          <cell r="B17" t="str">
            <v>高新区2020年就业创业补助（30村） </v>
          </cell>
          <cell r="C17" t="str">
            <v>对高新区2020年贫困户务工收入达到1万元元以上的户进行补助</v>
          </cell>
        </row>
        <row r="19">
          <cell r="B19" t="str">
            <v>高新区2020年高新区贫困户技能培训（30村） </v>
          </cell>
          <cell r="C19" t="str">
            <v>对高新区2020年贫困户技能培训</v>
          </cell>
        </row>
        <row r="29">
          <cell r="B29">
            <v>2</v>
          </cell>
        </row>
        <row r="30">
          <cell r="B30" t="str">
            <v>高新区2017年-2019年雨露计划补助</v>
          </cell>
          <cell r="C30" t="str">
            <v>对2017年——2019年贫困户在校职业教育雨露计划补助</v>
          </cell>
        </row>
        <row r="31">
          <cell r="B31" t="str">
            <v>高新区2015年-2020年雨露计划补助第二批</v>
          </cell>
          <cell r="C31" t="str">
            <v>对2015年——2020年贫困户在校职业教育雨露计划第二批补助</v>
          </cell>
        </row>
        <row r="33">
          <cell r="B33" t="str">
            <v>高新区2020年寄宿生补贴</v>
          </cell>
          <cell r="C33" t="str">
            <v>高新区建档立卡贫困户中所有寄宿学生生活补贴</v>
          </cell>
        </row>
        <row r="34">
          <cell r="B34">
            <v>3</v>
          </cell>
        </row>
        <row r="35">
          <cell r="B35" t="str">
            <v>高新区2020年城乡居民医疗保险</v>
          </cell>
          <cell r="C35" t="str">
            <v>对高新区贫困户购买合疗进行补助</v>
          </cell>
        </row>
        <row r="36">
          <cell r="B36" t="str">
            <v>高新区2020年大病保险</v>
          </cell>
          <cell r="C36" t="str">
            <v>对高新区贫困对象购买大病保险进行补助</v>
          </cell>
        </row>
        <row r="43">
          <cell r="B43">
            <v>2</v>
          </cell>
        </row>
        <row r="44">
          <cell r="B44" t="str">
            <v>2020年扶贫小额贷款贴息</v>
          </cell>
          <cell r="C44" t="str">
            <v>2020年扶贫小额信贷贴息136436.36元</v>
          </cell>
        </row>
        <row r="48">
          <cell r="B48" t="str">
            <v>2020年高新区互助资金占用费补贴</v>
          </cell>
          <cell r="C48" t="str">
            <v>高新区5个贫困村</v>
          </cell>
        </row>
        <row r="49">
          <cell r="B49">
            <v>1</v>
          </cell>
        </row>
        <row r="51">
          <cell r="B51" t="str">
            <v>2020年安康高新区长沟村人畜饮水二期工程</v>
          </cell>
          <cell r="C51" t="str">
            <v>新修供水DN25-DN90支管道4877米，DN25入户管道8200米。</v>
          </cell>
        </row>
        <row r="53">
          <cell r="B53">
            <v>3</v>
          </cell>
        </row>
        <row r="54">
          <cell r="B54" t="str">
            <v>2020年高新区农村最低生活保障金发放</v>
          </cell>
          <cell r="C54" t="str">
            <v>用于高新区系统30个村低保贫困户保障金发放</v>
          </cell>
        </row>
        <row r="55">
          <cell r="B55" t="str">
            <v>2020年农村特困供养对象最低生活保障金发放</v>
          </cell>
          <cell r="C55" t="str">
            <v>用于辖区内原30个村特困供养贫困户生活补贴发放</v>
          </cell>
        </row>
        <row r="58">
          <cell r="B58" t="str">
            <v>2020年高新区临时救助发放</v>
          </cell>
          <cell r="C58" t="str">
            <v>用于辖区内原30个村困难群众因突发性灾难导致的暂时性生活困难救助</v>
          </cell>
        </row>
        <row r="59">
          <cell r="B59">
            <v>10</v>
          </cell>
        </row>
        <row r="60">
          <cell r="B60" t="str">
            <v>2020年安康高新区水田沟村老屋湾、四级坝基础道路工程</v>
          </cell>
          <cell r="C60" t="str">
            <v>修缮基础道路共计1.02公里</v>
          </cell>
        </row>
        <row r="61">
          <cell r="B61" t="str">
            <v>2020年安康高新区余河洞社区通组道路</v>
          </cell>
          <cell r="C61" t="str">
            <v>硬化通组道路长800米，宽3.5米，路基加宽至4米，配套建设3个涵洞、档护墙150立方米</v>
          </cell>
        </row>
        <row r="62">
          <cell r="B62" t="str">
            <v>2020年高新区316国道大同电力分局至陈家营村委会（油返砂续建）</v>
          </cell>
          <cell r="C62" t="str">
            <v>路面0.15公里</v>
          </cell>
        </row>
        <row r="63">
          <cell r="B63" t="str">
            <v>2020年高新区三中村道至高河村委会（油返砂续建）</v>
          </cell>
          <cell r="C63" t="str">
            <v>路面0.03公里</v>
          </cell>
        </row>
        <row r="64">
          <cell r="B64" t="str">
            <v>2020年高新区高河村委会至江安村委会（油返砂续建）</v>
          </cell>
          <cell r="C64" t="str">
            <v>路面0.12公里</v>
          </cell>
        </row>
        <row r="65">
          <cell r="B65" t="str">
            <v>2020年高新区316国道格林安置点口至三中村委会（油返砂续建）</v>
          </cell>
          <cell r="C65" t="str">
            <v>路面0.14公里</v>
          </cell>
        </row>
        <row r="66">
          <cell r="B66" t="str">
            <v>2020年高新区陈家营村委会至全胜村委会（油返砂续建）</v>
          </cell>
          <cell r="C66" t="str">
            <v>路面0.16公里</v>
          </cell>
        </row>
        <row r="67">
          <cell r="B67" t="str">
            <v>2020年高新区全胜村委会至联合村委会（油返砂续建）</v>
          </cell>
          <cell r="C67" t="str">
            <v>路面0.75公里</v>
          </cell>
        </row>
        <row r="68">
          <cell r="B68" t="str">
            <v>2020年高新区316国道付家河大桥至经月河过水路面至村委会（油返砂续建）</v>
          </cell>
          <cell r="C68" t="str">
            <v>路面0.35公里</v>
          </cell>
        </row>
        <row r="69">
          <cell r="B69" t="str">
            <v>2020年高新区丁家营村委会至原建设乡政府（油返砂续建）</v>
          </cell>
          <cell r="C69" t="str">
            <v>路面0.23公里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汇总"/>
      <sheetName val="项目库明细"/>
    </sheetNames>
    <sheetDataSet>
      <sheetData sheetId="0"/>
      <sheetData sheetId="1">
        <row r="7">
          <cell r="B7">
            <v>1</v>
          </cell>
        </row>
        <row r="7">
          <cell r="J7">
            <v>2.45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2.45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14">
          <cell r="B14" t="str">
            <v>高新区2020年产业补助</v>
          </cell>
          <cell r="C14" t="str">
            <v>对高新区2020年贫困户生产经营性收入达到1万元以上的户数进行补助</v>
          </cell>
          <cell r="D14" t="str">
            <v>高新区</v>
          </cell>
          <cell r="E14" t="str">
            <v>高新区</v>
          </cell>
          <cell r="F14" t="str">
            <v>2020年</v>
          </cell>
          <cell r="G14" t="str">
            <v>社区管理局</v>
          </cell>
          <cell r="H14" t="str">
            <v>范仰华</v>
          </cell>
          <cell r="I14" t="str">
            <v>8181599</v>
          </cell>
          <cell r="J14">
            <v>2.45</v>
          </cell>
        </row>
        <row r="14">
          <cell r="P14">
            <v>2.45</v>
          </cell>
        </row>
        <row r="14">
          <cell r="X14" t="str">
            <v>巩固提升项目</v>
          </cell>
          <cell r="Y14" t="str">
            <v>是</v>
          </cell>
          <cell r="Z14" t="str">
            <v>否</v>
          </cell>
          <cell r="AA14" t="str">
            <v>否</v>
          </cell>
          <cell r="AB14" t="str">
            <v>否</v>
          </cell>
          <cell r="AC14" t="str">
            <v>否</v>
          </cell>
          <cell r="AD14">
            <v>9</v>
          </cell>
          <cell r="AE14">
            <v>39</v>
          </cell>
          <cell r="AF14">
            <v>39</v>
          </cell>
        </row>
        <row r="15">
          <cell r="B15">
            <v>3</v>
          </cell>
        </row>
        <row r="15">
          <cell r="J15">
            <v>408.01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408.01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高新区2020年高新区贫困户外出务工补助（30村） </v>
          </cell>
          <cell r="C16" t="str">
            <v>对高新区2020年贫困户外出务工补助</v>
          </cell>
          <cell r="D16" t="str">
            <v>高新区</v>
          </cell>
          <cell r="E16" t="str">
            <v>高新区</v>
          </cell>
          <cell r="F16" t="str">
            <v>2020年</v>
          </cell>
          <cell r="G16" t="str">
            <v>创业就业服务局</v>
          </cell>
          <cell r="H16" t="str">
            <v>陈世兴</v>
          </cell>
          <cell r="I16" t="str">
            <v>0915-3333986</v>
          </cell>
          <cell r="J16">
            <v>28.61</v>
          </cell>
        </row>
        <row r="16">
          <cell r="P16">
            <v>28.61</v>
          </cell>
        </row>
        <row r="16">
          <cell r="X16" t="str">
            <v>巩固提升项目</v>
          </cell>
          <cell r="Y16" t="str">
            <v>是</v>
          </cell>
          <cell r="Z16" t="str">
            <v>否</v>
          </cell>
          <cell r="AA16" t="str">
            <v>否</v>
          </cell>
          <cell r="AB16" t="str">
            <v>否</v>
          </cell>
          <cell r="AC16" t="str">
            <v>否</v>
          </cell>
        </row>
        <row r="16">
          <cell r="AE16">
            <v>830</v>
          </cell>
          <cell r="AF16">
            <v>830</v>
          </cell>
        </row>
        <row r="17">
          <cell r="B17" t="str">
            <v>高新区2020年就业创业补助（30村） </v>
          </cell>
          <cell r="C17" t="str">
            <v>对高新区2020年贫困户务工收入达到1万元元以上的户进行补助</v>
          </cell>
          <cell r="D17" t="str">
            <v>高新区</v>
          </cell>
          <cell r="E17" t="str">
            <v>高新区</v>
          </cell>
          <cell r="F17" t="str">
            <v>2020年</v>
          </cell>
          <cell r="G17" t="str">
            <v>社区管理局</v>
          </cell>
          <cell r="H17" t="str">
            <v>范仰华</v>
          </cell>
          <cell r="I17" t="str">
            <v>8181599</v>
          </cell>
          <cell r="J17">
            <v>379.1</v>
          </cell>
        </row>
        <row r="17">
          <cell r="P17">
            <v>379.1</v>
          </cell>
        </row>
        <row r="17">
          <cell r="X17" t="str">
            <v>巩固提升项目</v>
          </cell>
          <cell r="Y17" t="str">
            <v>是</v>
          </cell>
          <cell r="Z17" t="str">
            <v>否</v>
          </cell>
          <cell r="AA17" t="str">
            <v>否</v>
          </cell>
          <cell r="AB17" t="str">
            <v>否</v>
          </cell>
          <cell r="AC17" t="str">
            <v>否</v>
          </cell>
          <cell r="AD17">
            <v>1190</v>
          </cell>
          <cell r="AE17">
            <v>1727</v>
          </cell>
          <cell r="AF17">
            <v>1727</v>
          </cell>
        </row>
        <row r="19">
          <cell r="B19" t="str">
            <v>高新区2020年高新区贫困户技能培训（30村） </v>
          </cell>
          <cell r="C19" t="str">
            <v>对高新区2020年贫困户技能培训</v>
          </cell>
          <cell r="D19" t="str">
            <v>高新区</v>
          </cell>
          <cell r="E19" t="str">
            <v>高新区</v>
          </cell>
          <cell r="F19" t="str">
            <v>2020年</v>
          </cell>
          <cell r="G19" t="str">
            <v>创业就业服务局</v>
          </cell>
          <cell r="H19" t="str">
            <v>陈世兴</v>
          </cell>
          <cell r="I19" t="str">
            <v>0915-3333986</v>
          </cell>
          <cell r="J19">
            <v>0.3</v>
          </cell>
        </row>
        <row r="19">
          <cell r="P19">
            <v>0.3</v>
          </cell>
        </row>
        <row r="19">
          <cell r="X19" t="str">
            <v>巩固提升项目</v>
          </cell>
          <cell r="Y19" t="str">
            <v>是</v>
          </cell>
          <cell r="Z19" t="str">
            <v>否</v>
          </cell>
          <cell r="AA19" t="str">
            <v>否</v>
          </cell>
          <cell r="AB19" t="str">
            <v>否</v>
          </cell>
          <cell r="AC19" t="str">
            <v>否</v>
          </cell>
        </row>
        <row r="19">
          <cell r="AE19">
            <v>9</v>
          </cell>
          <cell r="AF19">
            <v>9</v>
          </cell>
        </row>
        <row r="29">
          <cell r="B29">
            <v>2</v>
          </cell>
        </row>
        <row r="29">
          <cell r="J29">
            <v>117.11</v>
          </cell>
          <cell r="K29">
            <v>62.4</v>
          </cell>
          <cell r="L29">
            <v>0</v>
          </cell>
          <cell r="M29">
            <v>0</v>
          </cell>
          <cell r="N29">
            <v>62.4</v>
          </cell>
          <cell r="O29">
            <v>0</v>
          </cell>
          <cell r="P29">
            <v>54.71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高新区2017年-2019年雨露计划补助</v>
          </cell>
          <cell r="C30" t="str">
            <v>对2017年——2019年贫困户在校职业教育雨露计划补助</v>
          </cell>
          <cell r="D30" t="str">
            <v>高新区</v>
          </cell>
          <cell r="E30" t="str">
            <v>高新区</v>
          </cell>
          <cell r="F30" t="str">
            <v>2020年</v>
          </cell>
          <cell r="G30" t="str">
            <v>高新区社区管理局</v>
          </cell>
          <cell r="H30" t="str">
            <v>王彩云</v>
          </cell>
          <cell r="I30" t="str">
            <v>0915-8181565</v>
          </cell>
          <cell r="J30">
            <v>62.4</v>
          </cell>
          <cell r="K30">
            <v>62.4</v>
          </cell>
        </row>
        <row r="30">
          <cell r="N30">
            <v>62.4</v>
          </cell>
        </row>
        <row r="30">
          <cell r="X30" t="str">
            <v>巩固提升项目</v>
          </cell>
          <cell r="Y30" t="str">
            <v>是</v>
          </cell>
          <cell r="Z30" t="str">
            <v>否</v>
          </cell>
          <cell r="AA30" t="str">
            <v>否</v>
          </cell>
          <cell r="AB30" t="str">
            <v>否</v>
          </cell>
          <cell r="AC30" t="str">
            <v>否</v>
          </cell>
          <cell r="AD30">
            <v>113</v>
          </cell>
          <cell r="AE30">
            <v>114</v>
          </cell>
          <cell r="AF30">
            <v>460</v>
          </cell>
        </row>
        <row r="31">
          <cell r="B31" t="str">
            <v>高新区2015年-2020年雨露计划补助第二批</v>
          </cell>
          <cell r="C31" t="str">
            <v>对2015年——2020年贫困户在校职业教育雨露计划第二批补助</v>
          </cell>
          <cell r="D31" t="str">
            <v>高新区</v>
          </cell>
          <cell r="E31" t="str">
            <v>51个村</v>
          </cell>
          <cell r="F31" t="str">
            <v>2020年</v>
          </cell>
          <cell r="G31" t="str">
            <v>高新区社区管理局</v>
          </cell>
          <cell r="H31" t="str">
            <v>王彩云</v>
          </cell>
          <cell r="I31" t="str">
            <v>0915-8181565</v>
          </cell>
          <cell r="J31">
            <v>21.9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21.9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 t="str">
            <v>巩固提升项目</v>
          </cell>
          <cell r="Y31" t="str">
            <v>是</v>
          </cell>
          <cell r="Z31" t="str">
            <v>否</v>
          </cell>
          <cell r="AA31" t="str">
            <v>否</v>
          </cell>
          <cell r="AB31" t="str">
            <v>否</v>
          </cell>
          <cell r="AC31" t="str">
            <v>否</v>
          </cell>
          <cell r="AD31">
            <v>39</v>
          </cell>
          <cell r="AE31">
            <v>40</v>
          </cell>
          <cell r="AF31">
            <v>177</v>
          </cell>
        </row>
        <row r="33">
          <cell r="B33" t="str">
            <v>高新区2020年寄宿生补贴</v>
          </cell>
          <cell r="C33" t="str">
            <v>高新区建档立卡贫困户中所有寄宿学生生活补贴</v>
          </cell>
          <cell r="D33" t="str">
            <v>高新区</v>
          </cell>
          <cell r="E33" t="str">
            <v>高新区</v>
          </cell>
          <cell r="F33" t="str">
            <v>2020年</v>
          </cell>
          <cell r="G33" t="str">
            <v>社区管理局</v>
          </cell>
          <cell r="H33" t="str">
            <v>范仰华</v>
          </cell>
          <cell r="I33">
            <v>8181599</v>
          </cell>
          <cell r="J33">
            <v>32.81</v>
          </cell>
        </row>
        <row r="33">
          <cell r="P33">
            <v>32.81</v>
          </cell>
        </row>
        <row r="33">
          <cell r="X33" t="str">
            <v>巩固提升项目</v>
          </cell>
          <cell r="Y33" t="str">
            <v>是</v>
          </cell>
          <cell r="Z33" t="str">
            <v>否</v>
          </cell>
          <cell r="AA33" t="str">
            <v>否</v>
          </cell>
          <cell r="AB33" t="str">
            <v>否</v>
          </cell>
          <cell r="AC33" t="str">
            <v>否</v>
          </cell>
        </row>
        <row r="33">
          <cell r="AE33">
            <v>294</v>
          </cell>
          <cell r="AF33">
            <v>294</v>
          </cell>
        </row>
        <row r="34">
          <cell r="B34">
            <v>3</v>
          </cell>
        </row>
        <row r="34">
          <cell r="J34">
            <v>474.05</v>
          </cell>
        </row>
        <row r="34">
          <cell r="P34">
            <v>325.9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148.15</v>
          </cell>
        </row>
        <row r="35">
          <cell r="B35" t="str">
            <v>高新区2020年城乡居民医疗保险</v>
          </cell>
          <cell r="C35" t="str">
            <v>对高新区贫困户购买合疗进行补助</v>
          </cell>
          <cell r="D35" t="str">
            <v>高新区</v>
          </cell>
          <cell r="E35" t="str">
            <v>高新区</v>
          </cell>
          <cell r="F35" t="str">
            <v>2020年</v>
          </cell>
          <cell r="G35" t="str">
            <v>社区管理局</v>
          </cell>
          <cell r="H35" t="str">
            <v>吴红平</v>
          </cell>
          <cell r="I35" t="str">
            <v>0915-8181587</v>
          </cell>
          <cell r="J35">
            <v>438.5</v>
          </cell>
        </row>
        <row r="35">
          <cell r="P35">
            <v>290.35</v>
          </cell>
        </row>
        <row r="35">
          <cell r="W35">
            <v>148.15</v>
          </cell>
          <cell r="X35" t="str">
            <v>解决“两不愁三保障”项目</v>
          </cell>
          <cell r="Y35" t="str">
            <v>是</v>
          </cell>
          <cell r="Z35" t="str">
            <v>否</v>
          </cell>
          <cell r="AA35" t="str">
            <v>否</v>
          </cell>
          <cell r="AB35" t="str">
            <v>否</v>
          </cell>
          <cell r="AC35" t="str">
            <v>否</v>
          </cell>
          <cell r="AD35">
            <v>1795</v>
          </cell>
          <cell r="AE35">
            <v>5926</v>
          </cell>
          <cell r="AF35">
            <v>5926</v>
          </cell>
        </row>
        <row r="36">
          <cell r="B36" t="str">
            <v>高新区2020年大病保险</v>
          </cell>
          <cell r="C36" t="str">
            <v>对高新区贫困对象购买大病保险进行补助</v>
          </cell>
          <cell r="D36" t="str">
            <v>高新区</v>
          </cell>
          <cell r="E36" t="str">
            <v>高新区</v>
          </cell>
          <cell r="F36" t="str">
            <v>2020年</v>
          </cell>
          <cell r="G36" t="str">
            <v>社区管理局</v>
          </cell>
          <cell r="H36" t="str">
            <v>吴红平</v>
          </cell>
          <cell r="I36" t="str">
            <v>0915-8181587</v>
          </cell>
          <cell r="J36">
            <v>35.55</v>
          </cell>
        </row>
        <row r="36">
          <cell r="P36">
            <v>35.55</v>
          </cell>
        </row>
        <row r="36">
          <cell r="X36" t="str">
            <v>解决“两不愁三保障”项目</v>
          </cell>
          <cell r="Y36" t="str">
            <v>是</v>
          </cell>
          <cell r="Z36" t="str">
            <v>否</v>
          </cell>
          <cell r="AA36" t="str">
            <v>否</v>
          </cell>
          <cell r="AB36" t="str">
            <v>否</v>
          </cell>
          <cell r="AC36" t="str">
            <v>否</v>
          </cell>
          <cell r="AD36">
            <v>1795</v>
          </cell>
          <cell r="AE36">
            <v>5926</v>
          </cell>
          <cell r="AF36">
            <v>5926</v>
          </cell>
        </row>
        <row r="43">
          <cell r="B43">
            <v>2</v>
          </cell>
        </row>
        <row r="43">
          <cell r="J43">
            <v>24.87</v>
          </cell>
          <cell r="K43">
            <v>24.87</v>
          </cell>
          <cell r="L43">
            <v>24</v>
          </cell>
          <cell r="M43">
            <v>0.87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2020年扶贫小额贷款贴息</v>
          </cell>
          <cell r="C44" t="str">
            <v>2020年扶贫小额信贷贴息136436.36元</v>
          </cell>
          <cell r="D44" t="str">
            <v>高新区</v>
          </cell>
          <cell r="E44" t="str">
            <v>高新区</v>
          </cell>
          <cell r="F44" t="str">
            <v>2020年</v>
          </cell>
          <cell r="G44" t="str">
            <v>汉滨区扶贫开发局</v>
          </cell>
          <cell r="H44" t="str">
            <v>田远金</v>
          </cell>
          <cell r="I44">
            <v>3212175</v>
          </cell>
          <cell r="J44">
            <v>24</v>
          </cell>
          <cell r="K44">
            <v>24</v>
          </cell>
          <cell r="L44">
            <v>24</v>
          </cell>
          <cell r="M44">
            <v>0</v>
          </cell>
          <cell r="N44">
            <v>0</v>
          </cell>
          <cell r="O44">
            <v>0</v>
          </cell>
        </row>
        <row r="44">
          <cell r="X44" t="str">
            <v>巩固提升项目</v>
          </cell>
          <cell r="Y44" t="str">
            <v>是</v>
          </cell>
          <cell r="Z44" t="str">
            <v>否</v>
          </cell>
          <cell r="AA44" t="str">
            <v>否</v>
          </cell>
          <cell r="AB44" t="str">
            <v>否</v>
          </cell>
          <cell r="AC44" t="str">
            <v>否</v>
          </cell>
          <cell r="AD44">
            <v>266</v>
          </cell>
          <cell r="AE44">
            <v>266</v>
          </cell>
          <cell r="AF44">
            <v>266</v>
          </cell>
        </row>
        <row r="48">
          <cell r="B48" t="str">
            <v>2020年高新区互助资金占用费补贴</v>
          </cell>
          <cell r="C48" t="str">
            <v>高新区5个贫困村</v>
          </cell>
          <cell r="D48" t="str">
            <v>高新区</v>
          </cell>
        </row>
        <row r="48">
          <cell r="F48" t="str">
            <v>2020年</v>
          </cell>
          <cell r="G48" t="str">
            <v>社区管理局</v>
          </cell>
          <cell r="H48" t="str">
            <v>王彩云</v>
          </cell>
          <cell r="I48" t="str">
            <v>09158181599</v>
          </cell>
          <cell r="J48">
            <v>0.87</v>
          </cell>
          <cell r="K48">
            <v>0.87</v>
          </cell>
        </row>
        <row r="48">
          <cell r="M48">
            <v>0.87</v>
          </cell>
        </row>
        <row r="48">
          <cell r="X48" t="str">
            <v>巩固提升项目</v>
          </cell>
          <cell r="Y48" t="str">
            <v>否</v>
          </cell>
          <cell r="Z48" t="str">
            <v>是</v>
          </cell>
          <cell r="AA48" t="str">
            <v>否</v>
          </cell>
          <cell r="AB48" t="str">
            <v>否</v>
          </cell>
          <cell r="AC48" t="str">
            <v>否</v>
          </cell>
          <cell r="AD48">
            <v>14</v>
          </cell>
          <cell r="AE48">
            <v>14</v>
          </cell>
          <cell r="AF48">
            <v>57</v>
          </cell>
        </row>
        <row r="49">
          <cell r="B49">
            <v>1</v>
          </cell>
        </row>
        <row r="49">
          <cell r="J49">
            <v>100</v>
          </cell>
          <cell r="K49">
            <v>100</v>
          </cell>
          <cell r="L49">
            <v>100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1">
          <cell r="B51" t="str">
            <v>2020年安康高新区长沟村人畜饮水二期工程</v>
          </cell>
          <cell r="C51" t="str">
            <v>新修供水DN25-DN90支管道4877米，DN25入户管道8200米。</v>
          </cell>
          <cell r="D51" t="str">
            <v>高新区</v>
          </cell>
          <cell r="E51" t="str">
            <v>长沟村</v>
          </cell>
          <cell r="F51" t="str">
            <v>2020年</v>
          </cell>
          <cell r="G51" t="str">
            <v>高新区社区管理局</v>
          </cell>
          <cell r="H51" t="str">
            <v>张斌</v>
          </cell>
          <cell r="I51">
            <v>8181565</v>
          </cell>
          <cell r="J51">
            <v>100</v>
          </cell>
          <cell r="K51">
            <v>100</v>
          </cell>
          <cell r="L51">
            <v>100</v>
          </cell>
        </row>
        <row r="51">
          <cell r="X51" t="str">
            <v>巩固提升项目</v>
          </cell>
          <cell r="Y51" t="str">
            <v>是</v>
          </cell>
          <cell r="Z51" t="str">
            <v>否</v>
          </cell>
          <cell r="AA51" t="str">
            <v>否</v>
          </cell>
          <cell r="AB51" t="str">
            <v>否</v>
          </cell>
          <cell r="AC51" t="str">
            <v>否</v>
          </cell>
          <cell r="AD51">
            <v>15</v>
          </cell>
          <cell r="AE51">
            <v>36</v>
          </cell>
          <cell r="AF51">
            <v>1348</v>
          </cell>
        </row>
        <row r="53">
          <cell r="B53">
            <v>3</v>
          </cell>
        </row>
        <row r="53">
          <cell r="J53">
            <v>1135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1135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2020年高新区农村最低生活保障金发放</v>
          </cell>
          <cell r="C54" t="str">
            <v>用于高新区系统30个村低保贫困户保障金发放</v>
          </cell>
          <cell r="D54" t="str">
            <v>高新区</v>
          </cell>
          <cell r="E54" t="str">
            <v>高新区</v>
          </cell>
          <cell r="F54" t="str">
            <v>2020年</v>
          </cell>
          <cell r="G54" t="str">
            <v>社区管理局</v>
          </cell>
          <cell r="H54" t="str">
            <v>李中华</v>
          </cell>
          <cell r="I54" t="str">
            <v>0915-8181576</v>
          </cell>
          <cell r="J54">
            <v>795</v>
          </cell>
        </row>
        <row r="54">
          <cell r="P54">
            <v>795</v>
          </cell>
        </row>
        <row r="54">
          <cell r="X54" t="str">
            <v>巩固提升项目</v>
          </cell>
          <cell r="Y54" t="str">
            <v>是</v>
          </cell>
          <cell r="Z54" t="str">
            <v>否</v>
          </cell>
          <cell r="AA54" t="str">
            <v>否</v>
          </cell>
          <cell r="AB54" t="str">
            <v>否</v>
          </cell>
          <cell r="AC54" t="str">
            <v>否</v>
          </cell>
          <cell r="AD54">
            <v>454</v>
          </cell>
          <cell r="AE54">
            <v>1279</v>
          </cell>
          <cell r="AF54">
            <v>1974</v>
          </cell>
        </row>
        <row r="55">
          <cell r="B55" t="str">
            <v>2020年农村特困供养对象最低生活保障金发放</v>
          </cell>
          <cell r="C55" t="str">
            <v>用于辖区内原30个村特困供养贫困户生活补贴发放</v>
          </cell>
          <cell r="D55" t="str">
            <v>高新区</v>
          </cell>
          <cell r="E55" t="str">
            <v>高新区</v>
          </cell>
          <cell r="F55" t="str">
            <v>2020年</v>
          </cell>
          <cell r="G55" t="str">
            <v>社区管理局</v>
          </cell>
          <cell r="H55" t="str">
            <v>李中华</v>
          </cell>
          <cell r="I55" t="str">
            <v>0915-8181576</v>
          </cell>
          <cell r="J55">
            <v>260</v>
          </cell>
        </row>
        <row r="55">
          <cell r="P55">
            <v>260</v>
          </cell>
        </row>
        <row r="55">
          <cell r="X55" t="str">
            <v>巩固提升项目</v>
          </cell>
          <cell r="Y55" t="str">
            <v>是</v>
          </cell>
          <cell r="Z55" t="str">
            <v>否</v>
          </cell>
          <cell r="AA55" t="str">
            <v>否</v>
          </cell>
          <cell r="AB55" t="str">
            <v>否</v>
          </cell>
          <cell r="AC55" t="str">
            <v>否</v>
          </cell>
          <cell r="AD55">
            <v>236</v>
          </cell>
          <cell r="AE55">
            <v>243</v>
          </cell>
          <cell r="AF55">
            <v>269</v>
          </cell>
        </row>
        <row r="58">
          <cell r="B58" t="str">
            <v>2020年高新区临时救助发放</v>
          </cell>
          <cell r="C58" t="str">
            <v>用于辖区内原30个村困难群众因突发性灾难导致的暂时性生活困难救助</v>
          </cell>
          <cell r="D58" t="str">
            <v>高新区</v>
          </cell>
          <cell r="E58" t="str">
            <v>高新30个村</v>
          </cell>
          <cell r="F58" t="str">
            <v>2020年</v>
          </cell>
          <cell r="G58" t="str">
            <v>社区管理局</v>
          </cell>
          <cell r="H58" t="str">
            <v>李中华</v>
          </cell>
          <cell r="I58" t="str">
            <v>0915-8181576</v>
          </cell>
          <cell r="J58">
            <v>80</v>
          </cell>
        </row>
        <row r="58">
          <cell r="P58">
            <v>80</v>
          </cell>
        </row>
        <row r="58">
          <cell r="X58" t="str">
            <v>巩固提升项目</v>
          </cell>
          <cell r="Y58" t="str">
            <v>是</v>
          </cell>
          <cell r="Z58" t="str">
            <v>否</v>
          </cell>
          <cell r="AA58" t="str">
            <v>否</v>
          </cell>
          <cell r="AB58" t="str">
            <v>否</v>
          </cell>
          <cell r="AC58" t="str">
            <v>否</v>
          </cell>
          <cell r="AD58">
            <v>1007</v>
          </cell>
          <cell r="AE58">
            <v>5962</v>
          </cell>
          <cell r="AF58">
            <v>5962</v>
          </cell>
        </row>
        <row r="59">
          <cell r="B59">
            <v>10</v>
          </cell>
        </row>
        <row r="59">
          <cell r="J59">
            <v>217.29</v>
          </cell>
          <cell r="K59">
            <v>217.29</v>
          </cell>
          <cell r="L59">
            <v>179.69</v>
          </cell>
          <cell r="M59">
            <v>0</v>
          </cell>
          <cell r="N59">
            <v>37.6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2020年安康高新区水田沟村老屋湾、四级坝基础道路工程</v>
          </cell>
          <cell r="C60" t="str">
            <v>修缮基础道路共计1.02公里</v>
          </cell>
          <cell r="D60" t="str">
            <v>高新区</v>
          </cell>
          <cell r="E60" t="str">
            <v>高新区</v>
          </cell>
          <cell r="F60" t="str">
            <v>2020年</v>
          </cell>
          <cell r="G60" t="str">
            <v>高新区社区管理局</v>
          </cell>
          <cell r="H60" t="str">
            <v>陈
胜
利</v>
          </cell>
          <cell r="I60">
            <v>15319819788</v>
          </cell>
          <cell r="J60">
            <v>100</v>
          </cell>
          <cell r="K60">
            <v>100</v>
          </cell>
          <cell r="L60">
            <v>100</v>
          </cell>
        </row>
        <row r="60">
          <cell r="X60" t="str">
            <v>巩固提升项目</v>
          </cell>
          <cell r="Y60" t="str">
            <v>是</v>
          </cell>
          <cell r="Z60" t="str">
            <v>是</v>
          </cell>
          <cell r="AA60" t="str">
            <v>否</v>
          </cell>
          <cell r="AB60" t="str">
            <v>否</v>
          </cell>
          <cell r="AC60" t="str">
            <v>否</v>
          </cell>
          <cell r="AD60">
            <v>42</v>
          </cell>
          <cell r="AE60">
            <v>141</v>
          </cell>
          <cell r="AF60">
            <v>1656</v>
          </cell>
        </row>
        <row r="61">
          <cell r="B61" t="str">
            <v>2020年安康高新区余河洞社区通组道路</v>
          </cell>
          <cell r="C61" t="str">
            <v>硬化通组道路长800米，宽3.5米，路基加宽至4米，配套建设3个涵洞、档护墙150立方米</v>
          </cell>
          <cell r="D61" t="str">
            <v>临空经济区</v>
          </cell>
          <cell r="E61" t="str">
            <v>余河洞社区</v>
          </cell>
          <cell r="F61" t="str">
            <v>2020年</v>
          </cell>
          <cell r="G61" t="str">
            <v>高新住建局</v>
          </cell>
          <cell r="H61" t="str">
            <v>余天富</v>
          </cell>
          <cell r="I61">
            <v>13709159411</v>
          </cell>
          <cell r="J61">
            <v>37.6</v>
          </cell>
          <cell r="K61">
            <v>37.6</v>
          </cell>
        </row>
        <row r="61">
          <cell r="N61">
            <v>37.6</v>
          </cell>
        </row>
        <row r="61">
          <cell r="X61" t="str">
            <v>巩固提升项目</v>
          </cell>
          <cell r="Y61" t="str">
            <v>是</v>
          </cell>
          <cell r="Z61" t="str">
            <v>否</v>
          </cell>
          <cell r="AA61" t="str">
            <v>否</v>
          </cell>
          <cell r="AB61" t="str">
            <v>否</v>
          </cell>
          <cell r="AC61" t="str">
            <v>否</v>
          </cell>
          <cell r="AD61" t="str">
            <v>31户</v>
          </cell>
          <cell r="AE61" t="str">
            <v>72人</v>
          </cell>
          <cell r="AF61" t="str">
            <v>420人</v>
          </cell>
        </row>
        <row r="62">
          <cell r="B62" t="str">
            <v>2020年高新区316国道大同电力分局至陈家营村委会（油返砂续建）</v>
          </cell>
          <cell r="C62" t="str">
            <v>路面0.15公里</v>
          </cell>
          <cell r="D62" t="str">
            <v>高新区</v>
          </cell>
          <cell r="E62" t="str">
            <v>陈家营村</v>
          </cell>
          <cell r="F62">
            <v>2020</v>
          </cell>
          <cell r="G62" t="str">
            <v>汉滨区交通局</v>
          </cell>
          <cell r="H62" t="str">
            <v>陈胜林</v>
          </cell>
          <cell r="I62">
            <v>3252537</v>
          </cell>
          <cell r="J62">
            <v>6.83</v>
          </cell>
          <cell r="K62">
            <v>6.83</v>
          </cell>
          <cell r="L62">
            <v>6.83</v>
          </cell>
        </row>
        <row r="62">
          <cell r="X62" t="str">
            <v>巩固提升项目</v>
          </cell>
          <cell r="Y62" t="str">
            <v>是</v>
          </cell>
          <cell r="Z62" t="str">
            <v>是</v>
          </cell>
          <cell r="AA62" t="str">
            <v>否</v>
          </cell>
          <cell r="AB62" t="str">
            <v>否</v>
          </cell>
          <cell r="AC62" t="str">
            <v>否</v>
          </cell>
          <cell r="AD62">
            <v>51</v>
          </cell>
          <cell r="AE62">
            <v>148</v>
          </cell>
          <cell r="AF62">
            <v>148</v>
          </cell>
        </row>
        <row r="63">
          <cell r="B63" t="str">
            <v>2020年高新区三中村道至高河村委会（油返砂续建）</v>
          </cell>
          <cell r="C63" t="str">
            <v>路面0.03公里</v>
          </cell>
          <cell r="D63" t="str">
            <v>高新区</v>
          </cell>
          <cell r="E63" t="str">
            <v>高河村</v>
          </cell>
          <cell r="F63">
            <v>2020</v>
          </cell>
          <cell r="G63" t="str">
            <v>汉滨区交通局</v>
          </cell>
          <cell r="H63" t="str">
            <v>陈胜林</v>
          </cell>
          <cell r="I63">
            <v>3252537</v>
          </cell>
          <cell r="J63">
            <v>1.37</v>
          </cell>
          <cell r="K63">
            <v>1.37</v>
          </cell>
          <cell r="L63">
            <v>1.37</v>
          </cell>
        </row>
        <row r="63">
          <cell r="X63" t="str">
            <v>巩固提升项目</v>
          </cell>
          <cell r="Y63" t="str">
            <v>是</v>
          </cell>
          <cell r="Z63" t="str">
            <v>是</v>
          </cell>
          <cell r="AA63" t="str">
            <v>否</v>
          </cell>
          <cell r="AB63" t="str">
            <v>否</v>
          </cell>
          <cell r="AC63" t="str">
            <v>否</v>
          </cell>
          <cell r="AD63">
            <v>42</v>
          </cell>
          <cell r="AE63">
            <v>131</v>
          </cell>
          <cell r="AF63">
            <v>131</v>
          </cell>
        </row>
        <row r="64">
          <cell r="B64" t="str">
            <v>2020年高新区高河村委会至江安村委会（油返砂续建）</v>
          </cell>
          <cell r="C64" t="str">
            <v>路面0.12公里</v>
          </cell>
          <cell r="D64" t="str">
            <v>高新区</v>
          </cell>
          <cell r="E64" t="str">
            <v>江安村</v>
          </cell>
          <cell r="F64">
            <v>2020</v>
          </cell>
          <cell r="G64" t="str">
            <v>汉滨区交通局</v>
          </cell>
          <cell r="H64" t="str">
            <v>陈胜林</v>
          </cell>
          <cell r="I64">
            <v>3252537</v>
          </cell>
          <cell r="J64">
            <v>5.46</v>
          </cell>
          <cell r="K64">
            <v>5.46</v>
          </cell>
          <cell r="L64">
            <v>5.46</v>
          </cell>
        </row>
        <row r="64">
          <cell r="X64" t="str">
            <v>巩固提升项目</v>
          </cell>
          <cell r="Y64" t="str">
            <v>是</v>
          </cell>
          <cell r="Z64" t="str">
            <v>是</v>
          </cell>
          <cell r="AA64" t="str">
            <v>否</v>
          </cell>
          <cell r="AB64" t="str">
            <v>否</v>
          </cell>
          <cell r="AC64" t="str">
            <v>否</v>
          </cell>
          <cell r="AD64">
            <v>68</v>
          </cell>
          <cell r="AE64">
            <v>175</v>
          </cell>
          <cell r="AF64">
            <v>175</v>
          </cell>
        </row>
        <row r="65">
          <cell r="B65" t="str">
            <v>2020年高新区316国道格林安置点口至三中村委会（油返砂续建）</v>
          </cell>
          <cell r="C65" t="str">
            <v>路面0.14公里</v>
          </cell>
          <cell r="D65" t="str">
            <v>高新区</v>
          </cell>
          <cell r="E65" t="str">
            <v>三中村</v>
          </cell>
          <cell r="F65">
            <v>2020</v>
          </cell>
          <cell r="G65" t="str">
            <v>汉滨区交通局</v>
          </cell>
          <cell r="H65" t="str">
            <v>陈胜林</v>
          </cell>
          <cell r="I65">
            <v>3252537</v>
          </cell>
          <cell r="J65">
            <v>6.37</v>
          </cell>
          <cell r="K65">
            <v>6.37</v>
          </cell>
          <cell r="L65">
            <v>6.37</v>
          </cell>
        </row>
        <row r="65">
          <cell r="X65" t="str">
            <v>巩固提升项目</v>
          </cell>
          <cell r="Y65" t="str">
            <v>是</v>
          </cell>
          <cell r="Z65" t="str">
            <v>是</v>
          </cell>
          <cell r="AA65" t="str">
            <v>否</v>
          </cell>
          <cell r="AB65" t="str">
            <v>否</v>
          </cell>
          <cell r="AC65" t="str">
            <v>否</v>
          </cell>
          <cell r="AD65">
            <v>65</v>
          </cell>
          <cell r="AE65">
            <v>188</v>
          </cell>
          <cell r="AF65">
            <v>188</v>
          </cell>
        </row>
        <row r="66">
          <cell r="B66" t="str">
            <v>2020年高新区陈家营村委会至全胜村委会（油返砂续建）</v>
          </cell>
          <cell r="C66" t="str">
            <v>路面0.16公里</v>
          </cell>
          <cell r="D66" t="str">
            <v>高新区</v>
          </cell>
          <cell r="E66" t="str">
            <v>全胜村</v>
          </cell>
          <cell r="F66">
            <v>2020</v>
          </cell>
          <cell r="G66" t="str">
            <v>汉滨区交通局</v>
          </cell>
          <cell r="H66" t="str">
            <v>陈胜林</v>
          </cell>
          <cell r="I66">
            <v>3252537</v>
          </cell>
          <cell r="J66">
            <v>7.28</v>
          </cell>
          <cell r="K66">
            <v>7.28</v>
          </cell>
          <cell r="L66">
            <v>7.28</v>
          </cell>
        </row>
        <row r="66">
          <cell r="X66" t="str">
            <v>巩固提升项目</v>
          </cell>
          <cell r="Y66" t="str">
            <v>是</v>
          </cell>
          <cell r="Z66" t="str">
            <v>是</v>
          </cell>
          <cell r="AA66" t="str">
            <v>否</v>
          </cell>
          <cell r="AB66" t="str">
            <v>否</v>
          </cell>
          <cell r="AC66" t="str">
            <v>否</v>
          </cell>
          <cell r="AD66">
            <v>114</v>
          </cell>
          <cell r="AE66">
            <v>297</v>
          </cell>
          <cell r="AF66">
            <v>297</v>
          </cell>
        </row>
        <row r="67">
          <cell r="B67" t="str">
            <v>2020年高新区全胜村委会至联合村委会（油返砂续建）</v>
          </cell>
          <cell r="C67" t="str">
            <v>路面0.75公里</v>
          </cell>
          <cell r="D67" t="str">
            <v>高新区</v>
          </cell>
          <cell r="E67" t="str">
            <v>联合村（临空）</v>
          </cell>
          <cell r="F67">
            <v>2020</v>
          </cell>
          <cell r="G67" t="str">
            <v>汉滨区交通局</v>
          </cell>
          <cell r="H67" t="str">
            <v>陈胜林</v>
          </cell>
          <cell r="I67">
            <v>3252537</v>
          </cell>
          <cell r="J67">
            <v>34.13</v>
          </cell>
          <cell r="K67">
            <v>34.13</v>
          </cell>
          <cell r="L67">
            <v>34.13</v>
          </cell>
        </row>
        <row r="67">
          <cell r="X67" t="str">
            <v>巩固提升项目</v>
          </cell>
          <cell r="Y67" t="str">
            <v>是</v>
          </cell>
          <cell r="Z67" t="str">
            <v>是</v>
          </cell>
          <cell r="AA67" t="str">
            <v>否</v>
          </cell>
          <cell r="AB67" t="str">
            <v>否</v>
          </cell>
          <cell r="AC67" t="str">
            <v>否</v>
          </cell>
          <cell r="AD67">
            <v>83</v>
          </cell>
          <cell r="AE67">
            <v>265</v>
          </cell>
          <cell r="AF67">
            <v>265</v>
          </cell>
        </row>
        <row r="68">
          <cell r="B68" t="str">
            <v>2020年高新区316国道付家河大桥至经月河过水路面至村委会（油返砂续建）</v>
          </cell>
          <cell r="C68" t="str">
            <v>路面0.35公里</v>
          </cell>
          <cell r="D68" t="str">
            <v>高新区</v>
          </cell>
          <cell r="E68" t="str">
            <v>任家坝村</v>
          </cell>
          <cell r="F68">
            <v>2020</v>
          </cell>
          <cell r="G68" t="str">
            <v>区交通局</v>
          </cell>
          <cell r="H68" t="str">
            <v>陈胜林</v>
          </cell>
          <cell r="I68">
            <v>3252537</v>
          </cell>
          <cell r="J68">
            <v>7.72</v>
          </cell>
          <cell r="K68">
            <v>7.72</v>
          </cell>
          <cell r="L68">
            <v>7.72</v>
          </cell>
        </row>
        <row r="68">
          <cell r="X68" t="str">
            <v>巩固提升项目</v>
          </cell>
          <cell r="Y68" t="str">
            <v>是</v>
          </cell>
          <cell r="Z68" t="str">
            <v>是</v>
          </cell>
          <cell r="AA68" t="str">
            <v>否</v>
          </cell>
          <cell r="AB68" t="str">
            <v>否</v>
          </cell>
          <cell r="AC68" t="str">
            <v>否</v>
          </cell>
          <cell r="AD68">
            <v>158</v>
          </cell>
          <cell r="AE68">
            <v>575</v>
          </cell>
          <cell r="AF68">
            <v>575</v>
          </cell>
        </row>
        <row r="69">
          <cell r="B69" t="str">
            <v>2020年高新区丁家营村委会至原建设乡政府（油返砂续建）</v>
          </cell>
          <cell r="C69" t="str">
            <v>路面0.23公里</v>
          </cell>
          <cell r="D69" t="str">
            <v>高新区</v>
          </cell>
          <cell r="E69" t="str">
            <v>余河洞社区</v>
          </cell>
          <cell r="F69">
            <v>2020</v>
          </cell>
          <cell r="G69" t="str">
            <v>区交通局</v>
          </cell>
          <cell r="H69" t="str">
            <v>陈胜林</v>
          </cell>
          <cell r="I69">
            <v>3252537</v>
          </cell>
          <cell r="J69">
            <v>10.53</v>
          </cell>
          <cell r="K69">
            <v>10.53</v>
          </cell>
          <cell r="L69">
            <v>10.53</v>
          </cell>
        </row>
        <row r="69">
          <cell r="X69" t="str">
            <v>巩固提升项目</v>
          </cell>
          <cell r="Y69" t="str">
            <v>是</v>
          </cell>
          <cell r="Z69" t="str">
            <v>是</v>
          </cell>
          <cell r="AA69" t="str">
            <v>否</v>
          </cell>
          <cell r="AB69" t="str">
            <v>否</v>
          </cell>
          <cell r="AC69" t="str">
            <v>否</v>
          </cell>
          <cell r="AD69">
            <v>235</v>
          </cell>
          <cell r="AE69">
            <v>836</v>
          </cell>
          <cell r="AF69">
            <v>836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Zeros="0" tabSelected="1" workbookViewId="0">
      <pane ySplit="6" topLeftCell="A15" activePane="bottomLeft" state="frozen"/>
      <selection/>
      <selection pane="bottomLeft" activeCell="D6" sqref="D6"/>
    </sheetView>
  </sheetViews>
  <sheetFormatPr defaultColWidth="9" defaultRowHeight="13.5"/>
  <cols>
    <col min="1" max="1" width="9.375" style="2" customWidth="1"/>
    <col min="2" max="2" width="12.5" style="2" customWidth="1"/>
    <col min="3" max="3" width="30.875" style="2" customWidth="1"/>
    <col min="4" max="4" width="52.5" style="3" customWidth="1"/>
    <col min="5" max="5" width="12.625" style="2" customWidth="1"/>
    <col min="6" max="6" width="13" style="2" customWidth="1"/>
    <col min="7" max="7" width="12.5" style="2" customWidth="1"/>
    <col min="8" max="13" width="6.625" style="2" customWidth="1"/>
    <col min="14" max="14" width="11.625" style="2" customWidth="1"/>
    <col min="15" max="16" width="7.625" style="2" customWidth="1"/>
    <col min="17" max="16384" width="9" style="2"/>
  </cols>
  <sheetData>
    <row r="1" ht="30" customHeight="1" spans="1:16">
      <c r="A1" s="4" t="s">
        <v>0</v>
      </c>
      <c r="B1" s="4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6" customHeight="1" spans="1:16">
      <c r="A2" s="7" t="s">
        <v>1</v>
      </c>
      <c r="B2" s="7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1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8"/>
      <c r="J3" s="18"/>
      <c r="K3" s="18"/>
      <c r="L3" s="19"/>
      <c r="M3" s="10" t="s">
        <v>10</v>
      </c>
      <c r="N3" s="10" t="s">
        <v>11</v>
      </c>
      <c r="O3" s="11" t="s">
        <v>12</v>
      </c>
      <c r="P3" s="11" t="s">
        <v>13</v>
      </c>
    </row>
    <row r="4" s="1" customFormat="1" ht="21" customHeight="1" spans="1:16">
      <c r="A4" s="10"/>
      <c r="B4" s="10"/>
      <c r="C4" s="10"/>
      <c r="D4" s="10"/>
      <c r="E4" s="13"/>
      <c r="F4" s="10"/>
      <c r="G4" s="10"/>
      <c r="H4" s="11" t="s">
        <v>14</v>
      </c>
      <c r="I4" s="12" t="s">
        <v>15</v>
      </c>
      <c r="J4" s="18"/>
      <c r="K4" s="18"/>
      <c r="L4" s="19"/>
      <c r="M4" s="10"/>
      <c r="N4" s="10"/>
      <c r="O4" s="13"/>
      <c r="P4" s="13"/>
    </row>
    <row r="5" s="1" customFormat="1" ht="21" customHeight="1" spans="1:16">
      <c r="A5" s="10"/>
      <c r="B5" s="10"/>
      <c r="C5" s="10"/>
      <c r="D5" s="10"/>
      <c r="E5" s="14"/>
      <c r="F5" s="10"/>
      <c r="G5" s="10"/>
      <c r="H5" s="14"/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4" t="s">
        <v>21</v>
      </c>
      <c r="O5" s="14"/>
      <c r="P5" s="14"/>
    </row>
    <row r="6" ht="35.1" customHeight="1" spans="1:16">
      <c r="A6" s="11" t="s">
        <v>22</v>
      </c>
      <c r="B6" s="15"/>
      <c r="C6" s="11"/>
      <c r="D6" s="16"/>
      <c r="E6" s="11"/>
      <c r="F6" s="11"/>
      <c r="G6" s="11"/>
      <c r="H6" s="11">
        <f>H7+H8+H9+H10+H11+H12+H13+H14+H15+H16+H17+H18+H19+H20</f>
        <v>404.56</v>
      </c>
      <c r="I6" s="11">
        <f>I7+I8+I9+I10+I11+I12+I13+I14+I15+I16+I17+I18+I19+I20</f>
        <v>303.69</v>
      </c>
      <c r="J6" s="11">
        <f>J7+J8+J9+J10+J11+J12+J13+J14+J15+J16+J17+J18+J19+J20</f>
        <v>0.87</v>
      </c>
      <c r="K6" s="11">
        <f>K7+K8+K9+K10+K11+K12+K13+K14+K15+K16+K17+K18+K19+K20</f>
        <v>100</v>
      </c>
      <c r="L6" s="11">
        <f>L7+L8+L9+L10+L11+L12+L13+L14+L15+L16+L17+L18+L19+L20</f>
        <v>0</v>
      </c>
      <c r="M6" s="11"/>
      <c r="N6" s="11">
        <f>N7+N8+N9+N10+N11+N12+N13+N14+N15+N16+N17+N18+N19+N20</f>
        <v>404.56</v>
      </c>
      <c r="O6" s="11">
        <f>O7+O8+O9+O10+O11+O12+O13+O14+O15+O16+O17+O18+O19+O20</f>
        <v>3258</v>
      </c>
      <c r="P6" s="11">
        <f>P7+P8+P9+P10+P11+P12+P13+P14+P15+P16+P17+P18+P19+P20</f>
        <v>6822</v>
      </c>
    </row>
    <row r="7" s="2" customFormat="1" ht="35.1" customHeight="1" spans="1:16">
      <c r="A7" s="17" t="s">
        <v>23</v>
      </c>
      <c r="B7" s="17" t="s">
        <v>24</v>
      </c>
      <c r="C7" s="17" t="s">
        <v>25</v>
      </c>
      <c r="D7" s="17" t="str">
        <f>VLOOKUP(C7,[1]项目库明细!$B$14:$C$81,2,0)</f>
        <v>对2017年——2019年贫困户在校职业教育雨露计划补助</v>
      </c>
      <c r="E7" s="17" t="str">
        <f>VLOOKUP(C7,[2]项目库明细!$B$7:$E$81,4,0)</f>
        <v>高新区</v>
      </c>
      <c r="F7" s="17" t="s">
        <v>26</v>
      </c>
      <c r="G7" s="17" t="s">
        <v>26</v>
      </c>
      <c r="H7" s="17">
        <v>62.4</v>
      </c>
      <c r="I7" s="17"/>
      <c r="J7" s="17"/>
      <c r="K7" s="17">
        <v>62.4</v>
      </c>
      <c r="L7" s="17"/>
      <c r="M7" s="17">
        <v>100</v>
      </c>
      <c r="N7" s="17">
        <v>62.4</v>
      </c>
      <c r="O7" s="17">
        <f>VLOOKUP(C7,[2]项目库明细!$B$7:$AE$81,30,0)</f>
        <v>114</v>
      </c>
      <c r="P7" s="17">
        <f>VLOOKUP(C7,[2]项目库明细!$B$7:$AF$81,31,0)</f>
        <v>460</v>
      </c>
    </row>
    <row r="8" s="2" customFormat="1" ht="35.1" customHeight="1" spans="1:16">
      <c r="A8" s="17" t="s">
        <v>27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32</v>
      </c>
      <c r="G8" s="17" t="s">
        <v>32</v>
      </c>
      <c r="H8" s="17">
        <v>24</v>
      </c>
      <c r="I8" s="17">
        <v>24</v>
      </c>
      <c r="J8" s="17"/>
      <c r="K8" s="17"/>
      <c r="L8" s="17"/>
      <c r="M8" s="17">
        <v>100</v>
      </c>
      <c r="N8" s="17">
        <v>24</v>
      </c>
      <c r="O8" s="17">
        <v>266</v>
      </c>
      <c r="P8" s="17">
        <v>266</v>
      </c>
    </row>
    <row r="9" s="2" customFormat="1" ht="35.1" customHeight="1" spans="1:16">
      <c r="A9" s="17" t="s">
        <v>27</v>
      </c>
      <c r="B9" s="17" t="s">
        <v>33</v>
      </c>
      <c r="C9" s="17" t="s">
        <v>34</v>
      </c>
      <c r="D9" s="17" t="str">
        <f>VLOOKUP(C9,[1]项目库明细!$B$14:$C$81,2,0)</f>
        <v>高新区5个贫困村</v>
      </c>
      <c r="E9" s="17" t="s">
        <v>31</v>
      </c>
      <c r="F9" s="17" t="s">
        <v>32</v>
      </c>
      <c r="G9" s="17" t="s">
        <v>32</v>
      </c>
      <c r="H9" s="17">
        <v>0.87</v>
      </c>
      <c r="I9" s="17"/>
      <c r="J9" s="17">
        <v>0.87</v>
      </c>
      <c r="K9" s="17"/>
      <c r="L9" s="17"/>
      <c r="M9" s="17">
        <v>100</v>
      </c>
      <c r="N9" s="17">
        <v>0.87</v>
      </c>
      <c r="O9" s="17">
        <f>VLOOKUP(C9,[2]项目库明细!$B$7:$AE$81,30,0)</f>
        <v>14</v>
      </c>
      <c r="P9" s="17">
        <f>VLOOKUP(C9,[2]项目库明细!$B$7:$AF$81,31,0)</f>
        <v>57</v>
      </c>
    </row>
    <row r="10" s="2" customFormat="1" ht="35.1" customHeight="1" spans="1:16">
      <c r="A10" s="17" t="s">
        <v>35</v>
      </c>
      <c r="B10" s="17" t="s">
        <v>36</v>
      </c>
      <c r="C10" s="17" t="s">
        <v>37</v>
      </c>
      <c r="D10" s="17" t="s">
        <v>38</v>
      </c>
      <c r="E10" s="17" t="s">
        <v>39</v>
      </c>
      <c r="F10" s="17" t="s">
        <v>40</v>
      </c>
      <c r="G10" s="17" t="s">
        <v>40</v>
      </c>
      <c r="H10" s="17">
        <v>100</v>
      </c>
      <c r="I10" s="17">
        <v>100</v>
      </c>
      <c r="J10" s="17"/>
      <c r="K10" s="17"/>
      <c r="L10" s="17"/>
      <c r="M10" s="17">
        <v>100</v>
      </c>
      <c r="N10" s="17">
        <v>100</v>
      </c>
      <c r="O10" s="17">
        <v>36</v>
      </c>
      <c r="P10" s="17">
        <v>1348</v>
      </c>
    </row>
    <row r="11" s="2" customFormat="1" ht="35.1" customHeight="1" spans="1:16">
      <c r="A11" s="17" t="s">
        <v>41</v>
      </c>
      <c r="B11" s="17" t="s">
        <v>42</v>
      </c>
      <c r="C11" s="17" t="s">
        <v>43</v>
      </c>
      <c r="D11" s="17" t="str">
        <f>VLOOKUP(C11,[1]项目库明细!$B$14:$C$81,2,0)</f>
        <v>修缮基础道路共计1.02公里</v>
      </c>
      <c r="E11" s="17" t="str">
        <f>VLOOKUP(C11,[2]项目库明细!$B$7:$E$81,4,0)</f>
        <v>高新区</v>
      </c>
      <c r="F11" s="17" t="s">
        <v>26</v>
      </c>
      <c r="G11" s="17" t="s">
        <v>26</v>
      </c>
      <c r="H11" s="17">
        <v>100</v>
      </c>
      <c r="I11" s="17">
        <v>100</v>
      </c>
      <c r="J11" s="17"/>
      <c r="K11" s="17"/>
      <c r="L11" s="17"/>
      <c r="M11" s="17">
        <v>100</v>
      </c>
      <c r="N11" s="17">
        <v>100</v>
      </c>
      <c r="O11" s="17">
        <f>VLOOKUP(C11,[2]项目库明细!$B$7:$AE$81,30,0)</f>
        <v>141</v>
      </c>
      <c r="P11" s="17">
        <f>VLOOKUP(C11,[2]项目库明细!$B$7:$AF$81,31,0)</f>
        <v>1656</v>
      </c>
    </row>
    <row r="12" s="2" customFormat="1" ht="35.1" customHeight="1" spans="1:16">
      <c r="A12" s="17" t="s">
        <v>41</v>
      </c>
      <c r="B12" s="17" t="s">
        <v>42</v>
      </c>
      <c r="C12" s="17" t="s">
        <v>44</v>
      </c>
      <c r="D12" s="17" t="str">
        <f>VLOOKUP(C12,[1]项目库明细!$B$14:$C$81,2,0)</f>
        <v>硬化通组道路长800米，宽3.5米，路基加宽至4米，配套建设3个涵洞、档护墙150立方米</v>
      </c>
      <c r="E12" s="17" t="str">
        <f>VLOOKUP(C12,[2]项目库明细!$B$7:$E$81,4,0)</f>
        <v>余河洞社区</v>
      </c>
      <c r="F12" s="17" t="s">
        <v>45</v>
      </c>
      <c r="G12" s="17" t="s">
        <v>45</v>
      </c>
      <c r="H12" s="17">
        <v>37.6</v>
      </c>
      <c r="I12" s="17"/>
      <c r="J12" s="17"/>
      <c r="K12" s="17">
        <v>37.6</v>
      </c>
      <c r="L12" s="17"/>
      <c r="M12" s="17">
        <v>100</v>
      </c>
      <c r="N12" s="17">
        <v>37.6</v>
      </c>
      <c r="O12" s="17">
        <v>72</v>
      </c>
      <c r="P12" s="17">
        <v>420</v>
      </c>
    </row>
    <row r="13" s="2" customFormat="1" ht="35.1" customHeight="1" spans="1:16">
      <c r="A13" s="17" t="s">
        <v>41</v>
      </c>
      <c r="B13" s="17" t="s">
        <v>42</v>
      </c>
      <c r="C13" s="17" t="s">
        <v>46</v>
      </c>
      <c r="D13" s="17" t="str">
        <f>VLOOKUP(C13,[1]项目库明细!$B$14:$C$81,2,0)</f>
        <v>路面0.15公里</v>
      </c>
      <c r="E13" s="17" t="str">
        <f>VLOOKUP(C13,[2]项目库明细!$B$7:$E$81,4,0)</f>
        <v>陈家营村</v>
      </c>
      <c r="F13" s="17" t="s">
        <v>47</v>
      </c>
      <c r="G13" s="17" t="s">
        <v>47</v>
      </c>
      <c r="H13" s="17">
        <v>6.83</v>
      </c>
      <c r="I13" s="17">
        <v>6.83</v>
      </c>
      <c r="J13" s="17"/>
      <c r="K13" s="17"/>
      <c r="L13" s="17"/>
      <c r="M13" s="17">
        <v>100</v>
      </c>
      <c r="N13" s="17">
        <v>6.83</v>
      </c>
      <c r="O13" s="17">
        <f>VLOOKUP(C13,[2]项目库明细!$B$7:$AE$81,30,0)</f>
        <v>148</v>
      </c>
      <c r="P13" s="17">
        <f>VLOOKUP(C13,[2]项目库明细!$B$7:$AF$81,31,0)</f>
        <v>148</v>
      </c>
    </row>
    <row r="14" s="2" customFormat="1" ht="35.1" customHeight="1" spans="1:16">
      <c r="A14" s="17" t="s">
        <v>41</v>
      </c>
      <c r="B14" s="17" t="s">
        <v>42</v>
      </c>
      <c r="C14" s="17" t="s">
        <v>48</v>
      </c>
      <c r="D14" s="17" t="str">
        <f>VLOOKUP(C14,[1]项目库明细!$B$14:$C$81,2,0)</f>
        <v>路面0.03公里</v>
      </c>
      <c r="E14" s="17" t="str">
        <f>VLOOKUP(C14,[2]项目库明细!$B$7:$E$81,4,0)</f>
        <v>高河村</v>
      </c>
      <c r="F14" s="17" t="s">
        <v>47</v>
      </c>
      <c r="G14" s="17" t="s">
        <v>47</v>
      </c>
      <c r="H14" s="17">
        <v>1.37</v>
      </c>
      <c r="I14" s="17">
        <v>1.37</v>
      </c>
      <c r="J14" s="17"/>
      <c r="K14" s="17"/>
      <c r="L14" s="17"/>
      <c r="M14" s="17">
        <v>100</v>
      </c>
      <c r="N14" s="17">
        <v>1.37</v>
      </c>
      <c r="O14" s="17">
        <f>VLOOKUP(C14,[2]项目库明细!$B$7:$AE$81,30,0)</f>
        <v>131</v>
      </c>
      <c r="P14" s="17">
        <f>VLOOKUP(C14,[2]项目库明细!$B$7:$AF$81,31,0)</f>
        <v>131</v>
      </c>
    </row>
    <row r="15" s="2" customFormat="1" ht="35.1" customHeight="1" spans="1:16">
      <c r="A15" s="17" t="s">
        <v>41</v>
      </c>
      <c r="B15" s="17" t="s">
        <v>42</v>
      </c>
      <c r="C15" s="17" t="s">
        <v>49</v>
      </c>
      <c r="D15" s="17" t="str">
        <f>VLOOKUP(C15,[1]项目库明细!$B$14:$C$81,2,0)</f>
        <v>路面0.12公里</v>
      </c>
      <c r="E15" s="17" t="str">
        <f>VLOOKUP(C15,[2]项目库明细!$B$7:$E$81,4,0)</f>
        <v>江安村</v>
      </c>
      <c r="F15" s="17" t="s">
        <v>47</v>
      </c>
      <c r="G15" s="17" t="s">
        <v>47</v>
      </c>
      <c r="H15" s="17">
        <v>5.46</v>
      </c>
      <c r="I15" s="17">
        <v>5.46</v>
      </c>
      <c r="J15" s="17"/>
      <c r="K15" s="17"/>
      <c r="L15" s="17"/>
      <c r="M15" s="17">
        <v>100</v>
      </c>
      <c r="N15" s="17">
        <v>5.46</v>
      </c>
      <c r="O15" s="17">
        <f>VLOOKUP(C15,[2]项目库明细!$B$7:$AE$81,30,0)</f>
        <v>175</v>
      </c>
      <c r="P15" s="17">
        <f>VLOOKUP(C15,[2]项目库明细!$B$7:$AF$81,31,0)</f>
        <v>175</v>
      </c>
    </row>
    <row r="16" s="2" customFormat="1" ht="35.1" customHeight="1" spans="1:16">
      <c r="A16" s="17" t="s">
        <v>41</v>
      </c>
      <c r="B16" s="17" t="s">
        <v>42</v>
      </c>
      <c r="C16" s="17" t="s">
        <v>50</v>
      </c>
      <c r="D16" s="17" t="str">
        <f>VLOOKUP(C16,[1]项目库明细!$B$14:$C$81,2,0)</f>
        <v>路面0.14公里</v>
      </c>
      <c r="E16" s="17" t="str">
        <f>VLOOKUP(C16,[2]项目库明细!$B$7:$E$81,4,0)</f>
        <v>三中村</v>
      </c>
      <c r="F16" s="17" t="s">
        <v>47</v>
      </c>
      <c r="G16" s="17" t="s">
        <v>47</v>
      </c>
      <c r="H16" s="17">
        <v>6.37</v>
      </c>
      <c r="I16" s="17">
        <v>6.37</v>
      </c>
      <c r="J16" s="17"/>
      <c r="K16" s="17"/>
      <c r="L16" s="17"/>
      <c r="M16" s="17">
        <v>100</v>
      </c>
      <c r="N16" s="17">
        <v>6.37</v>
      </c>
      <c r="O16" s="17">
        <f>VLOOKUP(C16,[2]项目库明细!$B$7:$AE$81,30,0)</f>
        <v>188</v>
      </c>
      <c r="P16" s="17">
        <f>VLOOKUP(C16,[2]项目库明细!$B$7:$AF$81,31,0)</f>
        <v>188</v>
      </c>
    </row>
    <row r="17" s="2" customFormat="1" ht="35.1" customHeight="1" spans="1:16">
      <c r="A17" s="17" t="s">
        <v>41</v>
      </c>
      <c r="B17" s="17" t="s">
        <v>42</v>
      </c>
      <c r="C17" s="17" t="s">
        <v>51</v>
      </c>
      <c r="D17" s="17" t="str">
        <f>VLOOKUP(C17,[1]项目库明细!$B$14:$C$81,2,0)</f>
        <v>路面0.16公里</v>
      </c>
      <c r="E17" s="17" t="str">
        <f>VLOOKUP(C17,[2]项目库明细!$B$7:$E$81,4,0)</f>
        <v>全胜村</v>
      </c>
      <c r="F17" s="17" t="s">
        <v>47</v>
      </c>
      <c r="G17" s="17" t="s">
        <v>47</v>
      </c>
      <c r="H17" s="17">
        <v>7.28</v>
      </c>
      <c r="I17" s="17">
        <v>7.28</v>
      </c>
      <c r="J17" s="17"/>
      <c r="K17" s="17"/>
      <c r="L17" s="17"/>
      <c r="M17" s="17">
        <v>100</v>
      </c>
      <c r="N17" s="17">
        <v>7.28</v>
      </c>
      <c r="O17" s="17">
        <f>VLOOKUP(C17,[2]项目库明细!$B$7:$AE$81,30,0)</f>
        <v>297</v>
      </c>
      <c r="P17" s="17">
        <f>VLOOKUP(C17,[2]项目库明细!$B$7:$AF$81,31,0)</f>
        <v>297</v>
      </c>
    </row>
    <row r="18" s="2" customFormat="1" ht="35.1" customHeight="1" spans="1:16">
      <c r="A18" s="17" t="s">
        <v>41</v>
      </c>
      <c r="B18" s="17" t="s">
        <v>42</v>
      </c>
      <c r="C18" s="17" t="s">
        <v>52</v>
      </c>
      <c r="D18" s="17" t="str">
        <f>VLOOKUP(C18,[1]项目库明细!$B$14:$C$81,2,0)</f>
        <v>路面0.75公里</v>
      </c>
      <c r="E18" s="17" t="str">
        <f>VLOOKUP(C18,[2]项目库明细!$B$7:$E$81,4,0)</f>
        <v>联合村（临空）</v>
      </c>
      <c r="F18" s="17" t="s">
        <v>47</v>
      </c>
      <c r="G18" s="17" t="s">
        <v>47</v>
      </c>
      <c r="H18" s="17">
        <v>34.13</v>
      </c>
      <c r="I18" s="17">
        <v>34.13</v>
      </c>
      <c r="J18" s="17"/>
      <c r="K18" s="17"/>
      <c r="L18" s="17"/>
      <c r="M18" s="17">
        <v>100</v>
      </c>
      <c r="N18" s="17">
        <v>34.13</v>
      </c>
      <c r="O18" s="17">
        <f>VLOOKUP(C18,[2]项目库明细!$B$7:$AE$81,30,0)</f>
        <v>265</v>
      </c>
      <c r="P18" s="17">
        <f>VLOOKUP(C18,[2]项目库明细!$B$7:$AF$81,31,0)</f>
        <v>265</v>
      </c>
    </row>
    <row r="19" s="2" customFormat="1" ht="35.1" customHeight="1" spans="1:16">
      <c r="A19" s="17" t="s">
        <v>41</v>
      </c>
      <c r="B19" s="17" t="s">
        <v>42</v>
      </c>
      <c r="C19" s="17" t="s">
        <v>53</v>
      </c>
      <c r="D19" s="17" t="str">
        <f>VLOOKUP(C19,[1]项目库明细!$B$14:$C$81,2,0)</f>
        <v>路面0.35公里</v>
      </c>
      <c r="E19" s="17" t="str">
        <f>VLOOKUP(C19,[2]项目库明细!$B$7:$E$81,4,0)</f>
        <v>任家坝村</v>
      </c>
      <c r="F19" s="17" t="s">
        <v>47</v>
      </c>
      <c r="G19" s="17" t="s">
        <v>47</v>
      </c>
      <c r="H19" s="17">
        <v>7.72</v>
      </c>
      <c r="I19" s="17">
        <v>7.72</v>
      </c>
      <c r="J19" s="17"/>
      <c r="K19" s="17"/>
      <c r="L19" s="17"/>
      <c r="M19" s="17">
        <v>100</v>
      </c>
      <c r="N19" s="17">
        <v>7.72</v>
      </c>
      <c r="O19" s="17">
        <f>VLOOKUP(C19,[2]项目库明细!$B$7:$AE$81,30,0)</f>
        <v>575</v>
      </c>
      <c r="P19" s="17">
        <f>VLOOKUP(C19,[2]项目库明细!$B$7:$AF$81,31,0)</f>
        <v>575</v>
      </c>
    </row>
    <row r="20" s="2" customFormat="1" ht="35.1" customHeight="1" spans="1:16">
      <c r="A20" s="17" t="s">
        <v>41</v>
      </c>
      <c r="B20" s="17" t="s">
        <v>42</v>
      </c>
      <c r="C20" s="17" t="s">
        <v>54</v>
      </c>
      <c r="D20" s="17" t="str">
        <f>VLOOKUP(C20,[1]项目库明细!$B$14:$C$81,2,0)</f>
        <v>路面0.23公里</v>
      </c>
      <c r="E20" s="17" t="str">
        <f>VLOOKUP(C20,[2]项目库明细!$B$7:$E$81,4,0)</f>
        <v>余河洞社区</v>
      </c>
      <c r="F20" s="17" t="s">
        <v>47</v>
      </c>
      <c r="G20" s="17" t="s">
        <v>47</v>
      </c>
      <c r="H20" s="17">
        <v>10.53</v>
      </c>
      <c r="I20" s="17">
        <v>10.53</v>
      </c>
      <c r="J20" s="17"/>
      <c r="K20" s="17"/>
      <c r="L20" s="17"/>
      <c r="M20" s="17">
        <v>100</v>
      </c>
      <c r="N20" s="17">
        <v>10.53</v>
      </c>
      <c r="O20" s="17">
        <f>VLOOKUP(C20,[2]项目库明细!$B$7:$AE$81,30,0)</f>
        <v>836</v>
      </c>
      <c r="P20" s="17">
        <f>VLOOKUP(C20,[2]项目库明细!$B$7:$AF$81,31,0)</f>
        <v>836</v>
      </c>
    </row>
  </sheetData>
  <sortState ref="A7:P616">
    <sortCondition ref="F7:F616" sortBy="fontColor" dxfId="0"/>
  </sortState>
  <mergeCells count="15">
    <mergeCell ref="A1:P1"/>
    <mergeCell ref="H3:L3"/>
    <mergeCell ref="I4:L4"/>
    <mergeCell ref="A3:A5"/>
    <mergeCell ref="B3:B5"/>
    <mergeCell ref="C3:C5"/>
    <mergeCell ref="D3:D5"/>
    <mergeCell ref="E3:E5"/>
    <mergeCell ref="F3:F5"/>
    <mergeCell ref="G3:G5"/>
    <mergeCell ref="H4:H5"/>
    <mergeCell ref="M3:M4"/>
    <mergeCell ref="N3:N4"/>
    <mergeCell ref="O3:O5"/>
    <mergeCell ref="P3:P5"/>
  </mergeCells>
  <printOptions horizontalCentered="1"/>
  <pageMargins left="0.196527777777778" right="0.196527777777778" top="0.590277777777778" bottom="0.393055555555556" header="0.432638888888889" footer="0.550694444444444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ghz1</dc:creator>
  <cp:lastModifiedBy>mm</cp:lastModifiedBy>
  <dcterms:created xsi:type="dcterms:W3CDTF">2019-10-03T03:29:00Z</dcterms:created>
  <dcterms:modified xsi:type="dcterms:W3CDTF">2020-11-09T07:57:04Z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